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celia\Desktop\aud21\"/>
    </mc:Choice>
  </mc:AlternateContent>
  <bookViews>
    <workbookView xWindow="-120" yWindow="-120" windowWidth="20730" windowHeight="11160" tabRatio="779"/>
  </bookViews>
  <sheets>
    <sheet name="Aspectos ambientales totales" sheetId="1" r:id="rId1"/>
    <sheet name="CRITERIOS " sheetId="2" r:id="rId2"/>
  </sheets>
  <definedNames>
    <definedName name="_xlnm._FilterDatabase" localSheetId="0" hidden="1">'Aspectos ambientales totales'!$A$6:$Y$11</definedName>
    <definedName name="_xlnm.Print_Titles" localSheetId="0">'Aspectos ambientales totales'!$6:$11</definedName>
  </definedNames>
  <calcPr calcId="152511" concurrentCalc="0"/>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50" i="1" l="1"/>
  <c r="Y50" i="1"/>
  <c r="E15" i="1"/>
  <c r="F15" i="1"/>
  <c r="G15" i="1"/>
  <c r="H15" i="1"/>
  <c r="I15" i="1"/>
  <c r="J15" i="1"/>
  <c r="K15" i="1"/>
  <c r="L15" i="1"/>
  <c r="M15" i="1"/>
  <c r="N15" i="1"/>
  <c r="O15" i="1"/>
  <c r="P15" i="1"/>
  <c r="Q15" i="1"/>
  <c r="R15" i="1"/>
  <c r="S15" i="1"/>
  <c r="T15" i="1"/>
  <c r="U15" i="1"/>
  <c r="V15" i="1"/>
  <c r="W15" i="1"/>
  <c r="X15" i="1"/>
  <c r="Y15" i="1"/>
  <c r="Z15" i="1"/>
  <c r="E16" i="1"/>
  <c r="F16" i="1"/>
  <c r="G16" i="1"/>
  <c r="H16" i="1"/>
  <c r="I16" i="1"/>
  <c r="J16" i="1"/>
  <c r="K16" i="1"/>
  <c r="L16" i="1"/>
  <c r="M16" i="1"/>
  <c r="N16" i="1"/>
  <c r="O16" i="1"/>
  <c r="P16" i="1"/>
  <c r="Q16" i="1"/>
  <c r="R16" i="1"/>
  <c r="S16" i="1"/>
  <c r="T16" i="1"/>
  <c r="U16" i="1"/>
  <c r="V16" i="1"/>
  <c r="W16" i="1"/>
  <c r="X16" i="1"/>
  <c r="Y16" i="1"/>
  <c r="E20" i="1"/>
  <c r="F20" i="1"/>
  <c r="G20" i="1"/>
  <c r="H20" i="1"/>
  <c r="I20" i="1"/>
  <c r="J20" i="1"/>
  <c r="K20" i="1"/>
  <c r="L20" i="1"/>
  <c r="M20" i="1"/>
  <c r="N20" i="1"/>
  <c r="O20" i="1"/>
  <c r="P20" i="1"/>
  <c r="Q20" i="1"/>
  <c r="R20" i="1"/>
  <c r="S20" i="1"/>
  <c r="T20" i="1"/>
  <c r="U20" i="1"/>
  <c r="V20" i="1"/>
  <c r="W20" i="1"/>
  <c r="X20" i="1"/>
  <c r="Y20" i="1"/>
  <c r="Z20" i="1"/>
  <c r="E21" i="1"/>
  <c r="F21" i="1"/>
  <c r="G21" i="1"/>
  <c r="H21" i="1"/>
  <c r="I21" i="1"/>
  <c r="J21" i="1"/>
  <c r="K21" i="1"/>
  <c r="L21" i="1"/>
  <c r="M21" i="1"/>
  <c r="N21" i="1"/>
  <c r="O21" i="1"/>
  <c r="P21" i="1"/>
  <c r="Q21" i="1"/>
  <c r="R21" i="1"/>
  <c r="S21" i="1"/>
  <c r="T21" i="1"/>
  <c r="U21" i="1"/>
  <c r="V21" i="1"/>
  <c r="W21" i="1"/>
  <c r="X21" i="1"/>
  <c r="Y21" i="1"/>
  <c r="E25" i="1"/>
  <c r="F25" i="1"/>
  <c r="G25" i="1"/>
  <c r="H25" i="1"/>
  <c r="I25" i="1"/>
  <c r="J25" i="1"/>
  <c r="K25" i="1"/>
  <c r="L25" i="1"/>
  <c r="M25" i="1"/>
  <c r="N25" i="1"/>
  <c r="O25" i="1"/>
  <c r="P25" i="1"/>
  <c r="Q25" i="1"/>
  <c r="R25" i="1"/>
  <c r="S25" i="1"/>
  <c r="T25" i="1"/>
  <c r="U25" i="1"/>
  <c r="V25" i="1"/>
  <c r="W25" i="1"/>
  <c r="X25" i="1"/>
  <c r="Y25" i="1"/>
  <c r="Z25" i="1"/>
  <c r="E26" i="1"/>
  <c r="F26" i="1"/>
  <c r="G26" i="1"/>
  <c r="H26" i="1"/>
  <c r="I26" i="1"/>
  <c r="J26" i="1"/>
  <c r="K26" i="1"/>
  <c r="L26" i="1"/>
  <c r="M26" i="1"/>
  <c r="N26" i="1"/>
  <c r="O26" i="1"/>
  <c r="P26" i="1"/>
  <c r="Q26" i="1"/>
  <c r="R26" i="1"/>
  <c r="S26" i="1"/>
  <c r="T26" i="1"/>
  <c r="U26" i="1"/>
  <c r="V26" i="1"/>
  <c r="W26" i="1"/>
  <c r="X26" i="1"/>
  <c r="Y26" i="1"/>
  <c r="E30" i="1"/>
  <c r="F30" i="1"/>
  <c r="G30" i="1"/>
  <c r="H30" i="1"/>
  <c r="I30" i="1"/>
  <c r="J30" i="1"/>
  <c r="K30" i="1"/>
  <c r="L30" i="1"/>
  <c r="M30" i="1"/>
  <c r="N30" i="1"/>
  <c r="O30" i="1"/>
  <c r="P30" i="1"/>
  <c r="Q30" i="1"/>
  <c r="R30" i="1"/>
  <c r="S30" i="1"/>
  <c r="T30" i="1"/>
  <c r="U30" i="1"/>
  <c r="V30" i="1"/>
  <c r="W30" i="1"/>
  <c r="X30" i="1"/>
  <c r="Y30" i="1"/>
  <c r="Z30" i="1"/>
  <c r="E31" i="1"/>
  <c r="F31" i="1"/>
  <c r="G31" i="1"/>
  <c r="H31" i="1"/>
  <c r="I31" i="1"/>
  <c r="J31" i="1"/>
  <c r="K31" i="1"/>
  <c r="L31" i="1"/>
  <c r="M31" i="1"/>
  <c r="N31" i="1"/>
  <c r="O31" i="1"/>
  <c r="P31" i="1"/>
  <c r="Q31" i="1"/>
  <c r="R31" i="1"/>
  <c r="S31" i="1"/>
  <c r="T31" i="1"/>
  <c r="U31" i="1"/>
  <c r="V31" i="1"/>
  <c r="W31" i="1"/>
  <c r="X31" i="1"/>
  <c r="Y31" i="1"/>
  <c r="E35" i="1"/>
  <c r="F35" i="1"/>
  <c r="G35" i="1"/>
  <c r="H35" i="1"/>
  <c r="I35" i="1"/>
  <c r="J35" i="1"/>
  <c r="K35" i="1"/>
  <c r="L35" i="1"/>
  <c r="M35" i="1"/>
  <c r="N35" i="1"/>
  <c r="O35" i="1"/>
  <c r="P35" i="1"/>
  <c r="Q35" i="1"/>
  <c r="R35" i="1"/>
  <c r="S35" i="1"/>
  <c r="T35" i="1"/>
  <c r="U35" i="1"/>
  <c r="V35" i="1"/>
  <c r="W35" i="1"/>
  <c r="X35" i="1"/>
  <c r="Y35" i="1"/>
  <c r="Z35" i="1"/>
  <c r="E36" i="1"/>
  <c r="F36" i="1"/>
  <c r="G36" i="1"/>
  <c r="H36" i="1"/>
  <c r="I36" i="1"/>
  <c r="J36" i="1"/>
  <c r="K36" i="1"/>
  <c r="L36" i="1"/>
  <c r="M36" i="1"/>
  <c r="N36" i="1"/>
  <c r="O36" i="1"/>
  <c r="P36" i="1"/>
  <c r="Q36" i="1"/>
  <c r="R36" i="1"/>
  <c r="S36" i="1"/>
  <c r="T36" i="1"/>
  <c r="U36" i="1"/>
  <c r="V36" i="1"/>
  <c r="W36" i="1"/>
  <c r="X36" i="1"/>
  <c r="Y36" i="1"/>
  <c r="E40" i="1"/>
  <c r="F40" i="1"/>
  <c r="G40" i="1"/>
  <c r="H40" i="1"/>
  <c r="I40" i="1"/>
  <c r="J40" i="1"/>
  <c r="K40" i="1"/>
  <c r="L40" i="1"/>
  <c r="M40" i="1"/>
  <c r="N40" i="1"/>
  <c r="O40" i="1"/>
  <c r="P40" i="1"/>
  <c r="Q40" i="1"/>
  <c r="R40" i="1"/>
  <c r="S40" i="1"/>
  <c r="T40" i="1"/>
  <c r="U40" i="1"/>
  <c r="V40" i="1"/>
  <c r="W40" i="1"/>
  <c r="X40" i="1"/>
  <c r="Y40" i="1"/>
  <c r="Z40" i="1"/>
  <c r="E41" i="1"/>
  <c r="F41" i="1"/>
  <c r="G41" i="1"/>
  <c r="H41" i="1"/>
  <c r="I41" i="1"/>
  <c r="J41" i="1"/>
  <c r="K41" i="1"/>
  <c r="L41" i="1"/>
  <c r="M41" i="1"/>
  <c r="N41" i="1"/>
  <c r="O41" i="1"/>
  <c r="P41" i="1"/>
  <c r="Q41" i="1"/>
  <c r="R41" i="1"/>
  <c r="S41" i="1"/>
  <c r="T41" i="1"/>
  <c r="U41" i="1"/>
  <c r="V41" i="1"/>
  <c r="W41" i="1"/>
  <c r="X41" i="1"/>
  <c r="Y41" i="1"/>
  <c r="E45" i="1"/>
  <c r="F45" i="1"/>
  <c r="G45" i="1"/>
  <c r="H45" i="1"/>
  <c r="I45" i="1"/>
  <c r="J45" i="1"/>
  <c r="K45" i="1"/>
  <c r="L45" i="1"/>
  <c r="M45" i="1"/>
  <c r="N45" i="1"/>
  <c r="O45" i="1"/>
  <c r="P45" i="1"/>
  <c r="Q45" i="1"/>
  <c r="R45" i="1"/>
  <c r="S45" i="1"/>
  <c r="T45" i="1"/>
  <c r="U45" i="1"/>
  <c r="V45" i="1"/>
  <c r="W45" i="1"/>
  <c r="Y45" i="1"/>
  <c r="Z45" i="1"/>
  <c r="E46" i="1"/>
  <c r="F46" i="1"/>
  <c r="G46" i="1"/>
  <c r="H46" i="1"/>
  <c r="I46" i="1"/>
  <c r="J46" i="1"/>
  <c r="K46" i="1"/>
  <c r="L46" i="1"/>
  <c r="M46" i="1"/>
  <c r="N46" i="1"/>
  <c r="O46" i="1"/>
  <c r="P46" i="1"/>
  <c r="Q46" i="1"/>
  <c r="R46" i="1"/>
  <c r="S46" i="1"/>
  <c r="T46" i="1"/>
  <c r="U46" i="1"/>
  <c r="V46" i="1"/>
  <c r="W46" i="1"/>
  <c r="X46" i="1"/>
  <c r="Y46" i="1"/>
  <c r="E50" i="1"/>
  <c r="F50" i="1"/>
  <c r="G50" i="1"/>
  <c r="H50" i="1"/>
  <c r="I50" i="1"/>
  <c r="J50" i="1"/>
  <c r="K50" i="1"/>
  <c r="L50" i="1"/>
  <c r="M50" i="1"/>
  <c r="N50" i="1"/>
  <c r="O50" i="1"/>
  <c r="P50" i="1"/>
  <c r="Q50" i="1"/>
  <c r="R50" i="1"/>
  <c r="S50" i="1"/>
  <c r="T50" i="1"/>
  <c r="U50" i="1"/>
  <c r="V50" i="1"/>
  <c r="W50" i="1"/>
  <c r="Z50" i="1"/>
  <c r="E51" i="1"/>
  <c r="F51" i="1"/>
  <c r="G51" i="1"/>
  <c r="H51" i="1"/>
  <c r="I51" i="1"/>
  <c r="J51" i="1"/>
  <c r="K51" i="1"/>
  <c r="L51" i="1"/>
  <c r="M51" i="1"/>
  <c r="N51" i="1"/>
  <c r="O51" i="1"/>
  <c r="P51" i="1"/>
  <c r="Q51" i="1"/>
  <c r="R51" i="1"/>
  <c r="S51" i="1"/>
  <c r="T51" i="1"/>
  <c r="U51" i="1"/>
  <c r="V51" i="1"/>
  <c r="W51" i="1"/>
  <c r="X51" i="1"/>
  <c r="Y51" i="1"/>
  <c r="E55" i="1"/>
  <c r="F55" i="1"/>
  <c r="G55" i="1"/>
  <c r="H55" i="1"/>
  <c r="I55" i="1"/>
  <c r="J55" i="1"/>
  <c r="K55" i="1"/>
  <c r="L55" i="1"/>
  <c r="M55" i="1"/>
  <c r="N55" i="1"/>
  <c r="O55" i="1"/>
  <c r="P55" i="1"/>
  <c r="Q55" i="1"/>
  <c r="R55" i="1"/>
  <c r="S55" i="1"/>
  <c r="T55" i="1"/>
  <c r="U55" i="1"/>
  <c r="V55" i="1"/>
  <c r="W55" i="1"/>
  <c r="X55" i="1"/>
  <c r="Y55" i="1"/>
  <c r="Z55" i="1"/>
  <c r="E56" i="1"/>
  <c r="F56" i="1"/>
  <c r="G56" i="1"/>
  <c r="H56" i="1"/>
  <c r="I56" i="1"/>
  <c r="J56" i="1"/>
  <c r="K56" i="1"/>
  <c r="L56" i="1"/>
  <c r="M56" i="1"/>
  <c r="N56" i="1"/>
  <c r="O56" i="1"/>
  <c r="P56" i="1"/>
  <c r="Q56" i="1"/>
  <c r="R56" i="1"/>
  <c r="S56" i="1"/>
  <c r="T56" i="1"/>
  <c r="U56" i="1"/>
  <c r="V56" i="1"/>
  <c r="W56" i="1"/>
  <c r="X56" i="1"/>
  <c r="Y56" i="1"/>
  <c r="E60" i="1"/>
  <c r="F60" i="1"/>
  <c r="G60" i="1"/>
  <c r="H60" i="1"/>
  <c r="I60" i="1"/>
  <c r="J60" i="1"/>
  <c r="K60" i="1"/>
  <c r="L60" i="1"/>
  <c r="M60" i="1"/>
  <c r="N60" i="1"/>
  <c r="O60" i="1"/>
  <c r="P60" i="1"/>
  <c r="Q60" i="1"/>
  <c r="R60" i="1"/>
  <c r="S60" i="1"/>
  <c r="T60" i="1"/>
  <c r="U60" i="1"/>
  <c r="V60" i="1"/>
  <c r="W60" i="1"/>
  <c r="X60" i="1"/>
  <c r="Y60" i="1"/>
  <c r="E61" i="1"/>
  <c r="F61" i="1"/>
  <c r="G61" i="1"/>
  <c r="H61" i="1"/>
  <c r="I61" i="1"/>
  <c r="J61" i="1"/>
  <c r="K61" i="1"/>
  <c r="L61" i="1"/>
  <c r="M61" i="1"/>
  <c r="N61" i="1"/>
  <c r="O61" i="1"/>
  <c r="P61" i="1"/>
  <c r="Q61" i="1"/>
  <c r="R61" i="1"/>
  <c r="S61" i="1"/>
  <c r="T61" i="1"/>
  <c r="U61" i="1"/>
  <c r="V61" i="1"/>
  <c r="W61" i="1"/>
  <c r="X61" i="1"/>
  <c r="Y61" i="1"/>
  <c r="E70" i="1"/>
  <c r="F70" i="1"/>
  <c r="G70" i="1"/>
  <c r="H70" i="1"/>
  <c r="I70" i="1"/>
  <c r="J70" i="1"/>
  <c r="K70" i="1"/>
  <c r="L70" i="1"/>
  <c r="M70" i="1"/>
  <c r="N70" i="1"/>
  <c r="O70" i="1"/>
  <c r="P70" i="1"/>
  <c r="Q70" i="1"/>
  <c r="R70" i="1"/>
  <c r="S70" i="1"/>
  <c r="T70" i="1"/>
  <c r="U70" i="1"/>
  <c r="V70" i="1"/>
  <c r="W70" i="1"/>
  <c r="X70" i="1"/>
  <c r="Y70" i="1"/>
  <c r="Z70" i="1"/>
  <c r="E71" i="1"/>
  <c r="F71" i="1"/>
  <c r="G71" i="1"/>
  <c r="H71" i="1"/>
  <c r="I71" i="1"/>
  <c r="J71" i="1"/>
  <c r="K71" i="1"/>
  <c r="L71" i="1"/>
  <c r="M71" i="1"/>
  <c r="N71" i="1"/>
  <c r="O71" i="1"/>
  <c r="P71" i="1"/>
  <c r="Q71" i="1"/>
  <c r="R71" i="1"/>
  <c r="S71" i="1"/>
  <c r="T71" i="1"/>
  <c r="U71" i="1"/>
  <c r="V71" i="1"/>
  <c r="W71" i="1"/>
  <c r="X71" i="1"/>
  <c r="Y71" i="1"/>
  <c r="E73" i="1"/>
  <c r="F73" i="1"/>
  <c r="G73" i="1"/>
  <c r="H73" i="1"/>
  <c r="I73" i="1"/>
  <c r="J73" i="1"/>
  <c r="K73" i="1"/>
  <c r="L73" i="1"/>
  <c r="M73" i="1"/>
  <c r="N73" i="1"/>
  <c r="O73" i="1"/>
  <c r="P73" i="1"/>
  <c r="Q73" i="1"/>
  <c r="R73" i="1"/>
  <c r="S73" i="1"/>
  <c r="T73" i="1"/>
  <c r="U73" i="1"/>
  <c r="V73" i="1"/>
  <c r="W73" i="1"/>
  <c r="X73" i="1"/>
  <c r="Y73" i="1"/>
  <c r="Z73" i="1"/>
</calcChain>
</file>

<file path=xl/comments1.xml><?xml version="1.0" encoding="utf-8"?>
<comments xmlns="http://schemas.openxmlformats.org/spreadsheetml/2006/main">
  <authors>
    <author>ERNESTO</author>
    <author>Ricardo Diaz</author>
    <author>Rosa Elena Morales</author>
    <author>CALIDAD</author>
  </authors>
  <commentList>
    <comment ref="D7" authorId="0" shapeId="0">
      <text>
        <r>
          <rPr>
            <b/>
            <sz val="9"/>
            <color indexed="81"/>
            <rFont val="Tahoma"/>
            <family val="2"/>
          </rPr>
          <t>ELEMENTOS DE CONSUMO CONTINUO O DIARIO</t>
        </r>
        <r>
          <rPr>
            <sz val="9"/>
            <color indexed="81"/>
            <rFont val="Tahoma"/>
            <family val="2"/>
          </rPr>
          <t xml:space="preserve">
</t>
        </r>
      </text>
    </comment>
    <comment ref="F8" authorId="0" shapeId="0">
      <text>
        <r>
          <rPr>
            <sz val="9"/>
            <color indexed="81"/>
            <rFont val="Tahoma"/>
            <family val="2"/>
          </rPr>
          <t xml:space="preserve">Son aguas residuales generadas en sanitarios, cafeterias, laboratorios  y talleres.
Impacto ambiental:
Participa en el aporte de contaminantes a los cuerpos receptores
</t>
        </r>
      </text>
    </comment>
    <comment ref="E10" authorId="1" shapeId="0">
      <text>
        <r>
          <rPr>
            <sz val="10"/>
            <color indexed="81"/>
            <rFont val="Tahoma"/>
            <family val="2"/>
          </rPr>
          <t xml:space="preserve">Impacto ambiental:
Posible agotamiento de cuerpos de agua.  
</t>
        </r>
      </text>
    </comment>
    <comment ref="F10" authorId="1" shapeId="0">
      <text>
        <r>
          <rPr>
            <b/>
            <sz val="10"/>
            <color indexed="81"/>
            <rFont val="Tahoma"/>
            <family val="2"/>
          </rPr>
          <t>(Gasolina, diesel, gas natural, gas de laboratorios y talleres).
Impacto ambiental: 
Participa en la aportación de gases de efecto invernadero y consumo de recursos no renovables</t>
        </r>
        <r>
          <rPr>
            <sz val="10"/>
            <color indexed="81"/>
            <rFont val="Tahoma"/>
            <family val="2"/>
          </rPr>
          <t xml:space="preserve">
</t>
        </r>
      </text>
    </comment>
    <comment ref="N10" authorId="2" shapeId="0">
      <text>
        <r>
          <rPr>
            <sz val="8"/>
            <color indexed="81"/>
            <rFont val="Tahoma"/>
            <family val="2"/>
          </rPr>
          <t xml:space="preserve">Impacto: envases vacios con residuos quimicos, posible contaminación del suelo o cuerpos de agua
</t>
        </r>
      </text>
    </comment>
    <comment ref="Y10" authorId="1" shapeId="0">
      <text>
        <r>
          <rPr>
            <sz val="10"/>
            <color indexed="81"/>
            <rFont val="Tahoma"/>
            <family val="2"/>
          </rPr>
          <t>Impacto ambiental:
Generación de gases de efecto invernadero.</t>
        </r>
        <r>
          <rPr>
            <sz val="10"/>
            <color indexed="81"/>
            <rFont val="Tahoma"/>
            <family val="2"/>
          </rPr>
          <t xml:space="preserve">
</t>
        </r>
      </text>
    </comment>
    <comment ref="A12" authorId="3" shapeId="0">
      <text>
        <r>
          <rPr>
            <sz val="9"/>
            <color indexed="81"/>
            <rFont val="Tahoma"/>
            <family val="2"/>
          </rPr>
          <t xml:space="preserve">Actividades  administrativas 
</t>
        </r>
      </text>
    </comment>
    <comment ref="C12"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13"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14"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15" authorId="1" shapeId="0">
      <text>
        <r>
          <rPr>
            <b/>
            <sz val="8"/>
            <color indexed="81"/>
            <rFont val="Tahoma"/>
            <family val="2"/>
          </rPr>
          <t>SIGNIFICANCIA DEL IMPACTO</t>
        </r>
        <r>
          <rPr>
            <sz val="10"/>
            <color indexed="81"/>
            <rFont val="Tahoma"/>
            <family val="2"/>
          </rPr>
          <t xml:space="preserve">
Sig=(Mg*Dn*Fr)</t>
        </r>
      </text>
    </comment>
    <comment ref="A17" authorId="1" shapeId="0">
      <text>
        <r>
          <rPr>
            <b/>
            <sz val="10"/>
            <color indexed="81"/>
            <rFont val="Tahoma"/>
            <family val="2"/>
          </rPr>
          <t xml:space="preserve">  Impartición de
  clases</t>
        </r>
        <r>
          <rPr>
            <sz val="10"/>
            <color indexed="81"/>
            <rFont val="Tahoma"/>
            <family val="2"/>
          </rPr>
          <t xml:space="preserve">
</t>
        </r>
      </text>
    </comment>
    <comment ref="C17"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18"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19"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20" authorId="1" shapeId="0">
      <text>
        <r>
          <rPr>
            <b/>
            <sz val="8"/>
            <color indexed="81"/>
            <rFont val="Tahoma"/>
            <family val="2"/>
          </rPr>
          <t>SIGNIFICANCIA DEL IMPACTO</t>
        </r>
        <r>
          <rPr>
            <sz val="10"/>
            <color indexed="81"/>
            <rFont val="Tahoma"/>
            <family val="2"/>
          </rPr>
          <t xml:space="preserve">
Sig=(Mg+Dn+Fr)*(Rv+Imp)</t>
        </r>
      </text>
    </comment>
    <comment ref="A22" authorId="1" shapeId="0">
      <text>
        <r>
          <rPr>
            <sz val="10"/>
            <color indexed="81"/>
            <rFont val="Tahoma"/>
            <family val="2"/>
          </rPr>
          <t xml:space="preserve">Realización de prácicas, según programa de estudios. 
</t>
        </r>
      </text>
    </comment>
    <comment ref="C22"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23"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24"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25" authorId="1" shapeId="0">
      <text>
        <r>
          <rPr>
            <b/>
            <sz val="8"/>
            <color indexed="81"/>
            <rFont val="Tahoma"/>
            <family val="2"/>
          </rPr>
          <t>SIGNIFICANCIA DEL IMPACTO</t>
        </r>
        <r>
          <rPr>
            <sz val="10"/>
            <color indexed="81"/>
            <rFont val="Tahoma"/>
            <family val="2"/>
          </rPr>
          <t xml:space="preserve">
Sig=(Mg+Dn+Fr)*(Rv+Imp)</t>
        </r>
      </text>
    </comment>
    <comment ref="A27" authorId="3" shapeId="0">
      <text>
        <r>
          <rPr>
            <b/>
            <sz val="9"/>
            <color indexed="81"/>
            <rFont val="Tahoma"/>
            <family val="2"/>
          </rPr>
          <t xml:space="preserve">Realizar prácticas según programa de estudios, en las diferentes ingenierias.
</t>
        </r>
        <r>
          <rPr>
            <sz val="9"/>
            <color indexed="81"/>
            <rFont val="Tahoma"/>
            <family val="2"/>
          </rPr>
          <t xml:space="preserve">
</t>
        </r>
      </text>
    </comment>
    <comment ref="C27"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28"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29"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30" authorId="1" shapeId="0">
      <text>
        <r>
          <rPr>
            <b/>
            <sz val="8"/>
            <color indexed="81"/>
            <rFont val="Tahoma"/>
            <family val="2"/>
          </rPr>
          <t>SIGNIFICANCIA DEL IMPACTO</t>
        </r>
        <r>
          <rPr>
            <sz val="10"/>
            <color indexed="81"/>
            <rFont val="Tahoma"/>
            <family val="2"/>
          </rPr>
          <t xml:space="preserve">
Sig=(Mg+Dn+Fr)*(Rv+Imp)</t>
        </r>
      </text>
    </comment>
    <comment ref="A32" authorId="3" shapeId="0">
      <text>
        <r>
          <rPr>
            <b/>
            <sz val="9"/>
            <color indexed="81"/>
            <rFont val="Tahoma"/>
            <family val="2"/>
          </rPr>
          <t xml:space="preserve">Actividades extraescolares planeadas académicamente
</t>
        </r>
        <r>
          <rPr>
            <sz val="9"/>
            <color indexed="81"/>
            <rFont val="Tahoma"/>
            <family val="2"/>
          </rPr>
          <t xml:space="preserve">
</t>
        </r>
      </text>
    </comment>
    <comment ref="C32"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33"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34"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35" authorId="1" shapeId="0">
      <text>
        <r>
          <rPr>
            <b/>
            <sz val="8"/>
            <color indexed="81"/>
            <rFont val="Tahoma"/>
            <family val="2"/>
          </rPr>
          <t>SIGNIFICANCIA DEL IMPACTO</t>
        </r>
        <r>
          <rPr>
            <sz val="10"/>
            <color indexed="81"/>
            <rFont val="Tahoma"/>
            <family val="2"/>
          </rPr>
          <t xml:space="preserve">
Sig=(Mg+Dn+Fr)*(Rv+Imp)</t>
        </r>
      </text>
    </comment>
    <comment ref="A37" authorId="1" shapeId="0">
      <text>
        <r>
          <rPr>
            <b/>
            <sz val="10"/>
            <color indexed="81"/>
            <rFont val="Tahoma"/>
            <family val="2"/>
          </rPr>
          <t xml:space="preserve">Uso de transportes para estudiantes, docentes y personal administrativo
</t>
        </r>
        <r>
          <rPr>
            <sz val="10"/>
            <color indexed="81"/>
            <rFont val="Tahoma"/>
            <family val="2"/>
          </rPr>
          <t xml:space="preserve">
</t>
        </r>
      </text>
    </comment>
    <comment ref="C37"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38"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39"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40" authorId="1" shapeId="0">
      <text>
        <r>
          <rPr>
            <b/>
            <sz val="8"/>
            <color indexed="81"/>
            <rFont val="Tahoma"/>
            <family val="2"/>
          </rPr>
          <t>SIGNIFICANCIA DEL IMPACTO</t>
        </r>
        <r>
          <rPr>
            <sz val="10"/>
            <color indexed="81"/>
            <rFont val="Tahoma"/>
            <family val="2"/>
          </rPr>
          <t xml:space="preserve">
Sig=(Mg+Dn+Fr)*(Rv+Imp)</t>
        </r>
      </text>
    </comment>
    <comment ref="A42" authorId="1" shapeId="0">
      <text>
        <r>
          <rPr>
            <b/>
            <sz val="10"/>
            <color indexed="81"/>
            <rFont val="Tahoma"/>
            <family val="2"/>
          </rPr>
          <t xml:space="preserve">Uso de transportes para estudiantes, docentes y personal administrativo
</t>
        </r>
        <r>
          <rPr>
            <sz val="10"/>
            <color indexed="81"/>
            <rFont val="Tahoma"/>
            <family val="2"/>
          </rPr>
          <t xml:space="preserve">
</t>
        </r>
      </text>
    </comment>
    <comment ref="C42"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43"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44"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45" authorId="1" shapeId="0">
      <text>
        <r>
          <rPr>
            <b/>
            <sz val="8"/>
            <color indexed="81"/>
            <rFont val="Tahoma"/>
            <family val="2"/>
          </rPr>
          <t>SIGNIFICANCIA DEL IMPACTO</t>
        </r>
        <r>
          <rPr>
            <sz val="10"/>
            <color indexed="81"/>
            <rFont val="Tahoma"/>
            <family val="2"/>
          </rPr>
          <t xml:space="preserve">
Sig=(Mg+Dn+Fr)*(Rv+Imp)</t>
        </r>
      </text>
    </comment>
    <comment ref="A47" authorId="1" shapeId="0">
      <text>
        <r>
          <rPr>
            <sz val="10"/>
            <color indexed="81"/>
            <rFont val="Tahoma"/>
            <family val="2"/>
          </rPr>
          <t xml:space="preserve">Servicio de WC, migitorios lavamanos y regaderas.
</t>
        </r>
      </text>
    </comment>
    <comment ref="C47"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48"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49"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50" authorId="1" shapeId="0">
      <text>
        <r>
          <rPr>
            <b/>
            <sz val="8"/>
            <color indexed="81"/>
            <rFont val="Tahoma"/>
            <family val="2"/>
          </rPr>
          <t>SIGNIFICANCIA DEL IMPACTO</t>
        </r>
        <r>
          <rPr>
            <sz val="10"/>
            <color indexed="81"/>
            <rFont val="Tahoma"/>
            <family val="2"/>
          </rPr>
          <t xml:space="preserve">
Sig=(Mg+Dn+Fr)*(Rv+Imp)</t>
        </r>
      </text>
    </comment>
    <comment ref="A52" authorId="3" shapeId="0">
      <text>
        <r>
          <rPr>
            <b/>
            <sz val="9"/>
            <color indexed="81"/>
            <rFont val="Tahoma"/>
            <family val="2"/>
          </rPr>
          <t>prestamos de libros,consulta en hemeroteca, biblioteca y sistemas virtuales.</t>
        </r>
        <r>
          <rPr>
            <sz val="9"/>
            <color indexed="81"/>
            <rFont val="Tahoma"/>
            <family val="2"/>
          </rPr>
          <t xml:space="preserve">
</t>
        </r>
      </text>
    </comment>
    <comment ref="C52"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53"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54"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55" authorId="1" shapeId="0">
      <text>
        <r>
          <rPr>
            <b/>
            <sz val="8"/>
            <color indexed="81"/>
            <rFont val="Tahoma"/>
            <family val="2"/>
          </rPr>
          <t>SIGNIFICANCIA DEL IMPACTO</t>
        </r>
        <r>
          <rPr>
            <sz val="10"/>
            <color indexed="81"/>
            <rFont val="Tahoma"/>
            <family val="2"/>
          </rPr>
          <t xml:space="preserve">
Sig=(Mg+Dn+Fr)*(Rv+Imp)</t>
        </r>
      </text>
    </comment>
    <comment ref="A57" authorId="3" shapeId="0">
      <text>
        <r>
          <rPr>
            <b/>
            <sz val="9"/>
            <color indexed="81"/>
            <rFont val="Tahoma"/>
            <family val="2"/>
          </rPr>
          <t>Preparación y consumo de alimentos</t>
        </r>
        <r>
          <rPr>
            <sz val="9"/>
            <color indexed="81"/>
            <rFont val="Tahoma"/>
            <family val="2"/>
          </rPr>
          <t xml:space="preserve">
</t>
        </r>
      </text>
    </comment>
    <comment ref="C57"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58"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59"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60" authorId="1" shapeId="0">
      <text>
        <r>
          <rPr>
            <b/>
            <sz val="8"/>
            <color indexed="81"/>
            <rFont val="Tahoma"/>
            <family val="2"/>
          </rPr>
          <t>SIGNIFICANCIA DEL IMPACTO</t>
        </r>
        <r>
          <rPr>
            <sz val="10"/>
            <color indexed="81"/>
            <rFont val="Tahoma"/>
            <family val="2"/>
          </rPr>
          <t xml:space="preserve">
Sig=(Mg+Dn+Fr)*(Rv+Imp)</t>
        </r>
      </text>
    </comment>
    <comment ref="C62"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63"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64"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65" authorId="1" shapeId="0">
      <text>
        <r>
          <rPr>
            <b/>
            <sz val="8"/>
            <color indexed="81"/>
            <rFont val="Tahoma"/>
            <family val="2"/>
          </rPr>
          <t>SIGNIFICANCIA DEL IMPACTO</t>
        </r>
        <r>
          <rPr>
            <sz val="10"/>
            <color indexed="81"/>
            <rFont val="Tahoma"/>
            <family val="2"/>
          </rPr>
          <t xml:space="preserve">
Sig=(Mg+Dn+Fr)*(Rv+Imp)</t>
        </r>
      </text>
    </comment>
    <comment ref="A67" authorId="3" shapeId="0">
      <text>
        <r>
          <rPr>
            <b/>
            <sz val="9"/>
            <color indexed="81"/>
            <rFont val="Tahoma"/>
            <family val="2"/>
          </rPr>
          <t>Distribución  de agua potable, alcantarillado y drenaje.</t>
        </r>
      </text>
    </comment>
    <comment ref="C67" authorId="1" shapeId="0">
      <text>
        <r>
          <rPr>
            <b/>
            <sz val="11"/>
            <color indexed="81"/>
            <rFont val="Tahoma"/>
            <family val="2"/>
          </rPr>
          <t xml:space="preserve">Magnitud: intensidad del impacto referido principalmente a cantidad, volúmen o área </t>
        </r>
        <r>
          <rPr>
            <b/>
            <sz val="9"/>
            <color indexed="81"/>
            <rFont val="Tahoma"/>
            <family val="2"/>
          </rPr>
          <t xml:space="preserve">
</t>
        </r>
        <r>
          <rPr>
            <b/>
            <sz val="10"/>
            <color indexed="81"/>
            <rFont val="Tahoma"/>
            <family val="2"/>
          </rPr>
          <t>1</t>
        </r>
        <r>
          <rPr>
            <b/>
            <sz val="9"/>
            <color indexed="81"/>
            <rFont val="Tahoma"/>
            <family val="2"/>
          </rPr>
          <t xml:space="preserve">=baja: el impacto se limita a un área circunvecina a donde se origina.
</t>
        </r>
        <r>
          <rPr>
            <b/>
            <sz val="10"/>
            <color indexed="81"/>
            <rFont val="Tahoma"/>
            <family val="2"/>
          </rPr>
          <t>2</t>
        </r>
        <r>
          <rPr>
            <b/>
            <sz val="9"/>
            <color indexed="81"/>
            <rFont val="Tahoma"/>
            <family val="2"/>
          </rPr>
          <t xml:space="preserve">=media: el impacto está limitado a la actividad de cuando mucho tres áreas.
</t>
        </r>
        <r>
          <rPr>
            <b/>
            <sz val="10"/>
            <color indexed="81"/>
            <rFont val="Tahoma"/>
            <family val="2"/>
          </rPr>
          <t>3</t>
        </r>
        <r>
          <rPr>
            <b/>
            <sz val="9"/>
            <color indexed="81"/>
            <rFont val="Tahoma"/>
            <family val="2"/>
          </rPr>
          <t>=alta:  el impacto es percibido  en toda la institución.</t>
        </r>
        <r>
          <rPr>
            <sz val="10"/>
            <color indexed="81"/>
            <rFont val="Tahoma"/>
            <family val="2"/>
          </rPr>
          <t xml:space="preserve">
  </t>
        </r>
      </text>
    </comment>
    <comment ref="C68" authorId="1" shapeId="0">
      <text>
        <r>
          <rPr>
            <b/>
            <sz val="9"/>
            <color indexed="81"/>
            <rFont val="Tahoma"/>
            <family val="2"/>
          </rPr>
          <t xml:space="preserve">Duración: persistencia de los efectos del impacto
</t>
        </r>
        <r>
          <rPr>
            <b/>
            <sz val="10"/>
            <color indexed="81"/>
            <rFont val="Tahoma"/>
            <family val="2"/>
          </rPr>
          <t>1</t>
        </r>
        <r>
          <rPr>
            <b/>
            <sz val="9"/>
            <color indexed="81"/>
            <rFont val="Tahoma"/>
            <family val="2"/>
          </rPr>
          <t xml:space="preserve">=baja: menos de 1 mes.
</t>
        </r>
        <r>
          <rPr>
            <b/>
            <sz val="10"/>
            <color indexed="81"/>
            <rFont val="Tahoma"/>
            <family val="2"/>
          </rPr>
          <t>2</t>
        </r>
        <r>
          <rPr>
            <b/>
            <sz val="9"/>
            <color indexed="81"/>
            <rFont val="Tahoma"/>
            <family val="2"/>
          </rPr>
          <t xml:space="preserve">=media: hasta 6 meses. 
</t>
        </r>
        <r>
          <rPr>
            <b/>
            <sz val="10"/>
            <color indexed="81"/>
            <rFont val="Tahoma"/>
            <family val="2"/>
          </rPr>
          <t>3</t>
        </r>
        <r>
          <rPr>
            <b/>
            <sz val="9"/>
            <color indexed="81"/>
            <rFont val="Tahoma"/>
            <family val="2"/>
          </rPr>
          <t>=alta: más de 6 meses.</t>
        </r>
      </text>
    </comment>
    <comment ref="C69" authorId="1" shapeId="0">
      <text>
        <r>
          <rPr>
            <b/>
            <sz val="11"/>
            <color indexed="81"/>
            <rFont val="Tahoma"/>
            <family val="2"/>
          </rPr>
          <t>Frecuencia: probabilidad de ocurrencia del impacto</t>
        </r>
        <r>
          <rPr>
            <sz val="10"/>
            <color indexed="81"/>
            <rFont val="Tahoma"/>
            <family val="2"/>
          </rPr>
          <t xml:space="preserve">
</t>
        </r>
        <r>
          <rPr>
            <sz val="11"/>
            <color indexed="81"/>
            <rFont val="Tahoma"/>
            <family val="2"/>
          </rPr>
          <t>1</t>
        </r>
        <r>
          <rPr>
            <sz val="10"/>
            <color indexed="81"/>
            <rFont val="Tahoma"/>
            <family val="2"/>
          </rPr>
          <t xml:space="preserve">=baja: mayor a un año
</t>
        </r>
        <r>
          <rPr>
            <sz val="11"/>
            <color indexed="81"/>
            <rFont val="Tahoma"/>
            <family val="2"/>
          </rPr>
          <t>2</t>
        </r>
        <r>
          <rPr>
            <sz val="10"/>
            <color indexed="81"/>
            <rFont val="Tahoma"/>
            <family val="2"/>
          </rPr>
          <t xml:space="preserve">=media  mensual a anual
</t>
        </r>
        <r>
          <rPr>
            <sz val="11"/>
            <color indexed="81"/>
            <rFont val="Tahoma"/>
            <family val="2"/>
          </rPr>
          <t>3</t>
        </r>
        <r>
          <rPr>
            <sz val="10"/>
            <color indexed="81"/>
            <rFont val="Tahoma"/>
            <family val="2"/>
          </rPr>
          <t xml:space="preserve">=alta-  diaria
 </t>
        </r>
      </text>
    </comment>
    <comment ref="C70" authorId="1" shapeId="0">
      <text>
        <r>
          <rPr>
            <b/>
            <sz val="8"/>
            <color indexed="81"/>
            <rFont val="Tahoma"/>
            <family val="2"/>
          </rPr>
          <t>SIGNIFICANCIA DEL IMPACTO</t>
        </r>
        <r>
          <rPr>
            <sz val="10"/>
            <color indexed="81"/>
            <rFont val="Tahoma"/>
            <family val="2"/>
          </rPr>
          <t xml:space="preserve">
Sig=(Mg+Dn+Fr)*(Rv+Imp)</t>
        </r>
      </text>
    </comment>
  </commentList>
</comments>
</file>

<file path=xl/sharedStrings.xml><?xml version="1.0" encoding="utf-8"?>
<sst xmlns="http://schemas.openxmlformats.org/spreadsheetml/2006/main" count="191" uniqueCount="94">
  <si>
    <t>CRITERIOS DE VALORACIÓN</t>
  </si>
  <si>
    <t>Mg</t>
  </si>
  <si>
    <t>Dn</t>
  </si>
  <si>
    <t>Fr</t>
  </si>
  <si>
    <t>Sig</t>
  </si>
  <si>
    <t>SIGNIFICANCIA</t>
  </si>
  <si>
    <t>GENERACIÓN DE RESIDUOS, EMISIONES Y OTRAS AFECTACIONES</t>
  </si>
  <si>
    <t>SIGNIFICANCIA POR ACTIVIDAD</t>
  </si>
  <si>
    <t>TALLERES</t>
  </si>
  <si>
    <t>SERVICIOS DE BIBLIOTECA</t>
  </si>
  <si>
    <t xml:space="preserve"> SERVICIOS DE CAFETERIA</t>
  </si>
  <si>
    <t>AGUA POTABLE</t>
  </si>
  <si>
    <t>COMBUSTIBLE</t>
  </si>
  <si>
    <t>AGUAS SANITARIAS</t>
  </si>
  <si>
    <t>CONCENTRACIÓN EN VERTIDOS DE ESPECIE RELACIONADAS CON LOS PROCESOS EDUCATIVOS (LABORATORIOS)</t>
  </si>
  <si>
    <t>ACEITE Y GRASAS</t>
  </si>
  <si>
    <t xml:space="preserve">BATERÍAS Y PILAS </t>
  </si>
  <si>
    <t>ENVASES CON REMANENTES DE PRODUCTOS QUÍMICOS</t>
  </si>
  <si>
    <t>ALUMINIO</t>
  </si>
  <si>
    <t>CARTÓN / PAPEL</t>
  </si>
  <si>
    <t>RESIDUOS DE JARDINERÍA</t>
  </si>
  <si>
    <t>DESECHABLES</t>
  </si>
  <si>
    <t>OFICINAS ADMINISTRATIVAS</t>
  </si>
  <si>
    <t>SALONES DE CLASES</t>
  </si>
  <si>
    <t>PARQUE VEHICULAR</t>
  </si>
  <si>
    <t>AREAS VERDES</t>
  </si>
  <si>
    <t>TONERS</t>
  </si>
  <si>
    <t>DIRECTOR</t>
  </si>
  <si>
    <t>PET</t>
  </si>
  <si>
    <t>GASES DE MOTORES DE COMBUSTIÓN</t>
  </si>
  <si>
    <t>LÁMPARAS FLUORESCENTES/ MERCURIO/BALASTROS</t>
  </si>
  <si>
    <t>BAÑOS DE ESTUDIANTES</t>
  </si>
  <si>
    <t>AREAS DE ESTACIONAMIENTO</t>
  </si>
  <si>
    <t>CAMPOS DEPORTIVOS Y PASILLOS</t>
  </si>
  <si>
    <t>AFECTACION A SUELO</t>
  </si>
  <si>
    <t xml:space="preserve"> </t>
  </si>
  <si>
    <t>Actividades</t>
  </si>
  <si>
    <t>1.</t>
  </si>
  <si>
    <r>
      <t>La identificación de los aspectos ambientales y su grado de significancia se lleva a cabo mediante una matriz</t>
    </r>
    <r>
      <rPr>
        <sz val="10"/>
        <rFont val="Arial"/>
        <family val="2"/>
      </rPr>
      <t>.</t>
    </r>
  </si>
  <si>
    <t>2.</t>
  </si>
  <si>
    <r>
      <t>Las columnas enlistan la serie de aspectos ambientales de acuerdo al factor ambiental  afectado, es decir: Demanda de recursos naturales, agua, suelo, aire, flora, fauna y persona</t>
    </r>
    <r>
      <rPr>
        <sz val="10"/>
        <color theme="1"/>
        <rFont val="Arial"/>
        <family val="2"/>
      </rPr>
      <t>s.</t>
    </r>
    <r>
      <rPr>
        <sz val="10"/>
        <rFont val="Arial"/>
        <family val="2"/>
      </rPr>
      <t xml:space="preserve">
</t>
    </r>
  </si>
  <si>
    <t>3.</t>
  </si>
  <si>
    <t>En cada aspecto ambiental encontrará en la esquina superior derecha de su celda, un pequeño tríangulo rojo, que significa la existencia de una nota o comentario, dicha nota menciona el impacto ambiental derivado del aspecto ambiental seleccionado.</t>
  </si>
  <si>
    <t>4.</t>
  </si>
  <si>
    <t xml:space="preserve">De las actividades listadas, identificar aquellas que apliquen a cada área de trabajo e identificando las interacciones de la actividad con los aspectos ambientales que apliquen, de no aplicar dejar las celdas de interacción en blanco </t>
  </si>
  <si>
    <t>5.</t>
  </si>
  <si>
    <r>
      <t xml:space="preserve">Frente a cada actividad encontrará la primera columna en la que se enlistan los criterios de valoración que serán utilizados en cada interacción Actividad-Aspecto ambiental. Los criterios a utilizar son: </t>
    </r>
    <r>
      <rPr>
        <sz val="10"/>
        <color theme="1"/>
        <rFont val="Arial"/>
        <family val="2"/>
      </rPr>
      <t>Magnitud (Mg), Duración (Dn) y Frecuencia (Fr).</t>
    </r>
  </si>
  <si>
    <t>Los valores a utilizar son los siguientes:</t>
  </si>
  <si>
    <t>6.</t>
  </si>
  <si>
    <t xml:space="preserve">En cada celda de interacción Aspecto-criterio anotar el valor que mejor califique para cada criterio. Al asignar valores, le ayudará el colocar el puntero sobre el pequeño triángulo en cada actividad para identificar el impacto ambiental derivado del aspecto ambiental. </t>
  </si>
  <si>
    <t>7.</t>
  </si>
  <si>
    <t>8.</t>
  </si>
  <si>
    <t>9.</t>
  </si>
  <si>
    <t>10.</t>
  </si>
  <si>
    <t>11.</t>
  </si>
  <si>
    <t>Por la naturaleza del producto  Formación Profesional, y el alcance del SGA, cuando se ofrezca un nuevo servicio o producto en las cuales pueda influir, o construcción de edificios, uso de equipo, otros., la matriz deberá ser reevaluada nuevamente.</t>
  </si>
  <si>
    <t>12.</t>
  </si>
  <si>
    <t>La presente matriz deberá evaluarse anualmente o cuando lo requiera la alta dirección debido al punto anterior.</t>
  </si>
  <si>
    <t xml:space="preserve">En cada actividad existe una fila en la que encontrará la significancia de cada aspecto ambiental de acuerdo a la siguiente ecuación: (Mg*Dn*Fr), el valor de significancia aparecerá conforme se asignen valores a los criterios. Observe que el valor mínimo de significancia a obtener sería 2; (1*1*1) y el máximo que podría obtenerse sería 27, (3*3*3)  
</t>
  </si>
  <si>
    <t xml:space="preserve">De igual manera en la fila inmediata inferior a la significancia de cada aspecto encontrará una fila que indica si el aspecto es significativo "S" o no significativo "NS", con base a la consideración si el valor de la significancia es mayor o igual que 18, se tiene un aspecto Significativo "S" en caso contrario tendremos un aspecto ambiental No significativo "NS".  </t>
  </si>
  <si>
    <t>Al final de la matriz, encontrará una fila denominada SIGNIFICANCIA PROMEDIO POR ASPECTO AMBIENTAL  que  representa la suma total de significancias del aspecto ambiental identificado entre el  total  de las actividades que aplican  en la Institución.</t>
  </si>
  <si>
    <t>El grado de significancia de la columna de consumo de recursos, deberá usarse para establecer objetivos de optimización en el Programa Ambiental, estableciéndo de acuerdo a principios o códigos de prácticas voluntarias, y no será necesario documentar un control operacional.</t>
  </si>
  <si>
    <r>
      <t xml:space="preserve">Las filas enlistan las actividades derivadas de los  procesos </t>
    </r>
    <r>
      <rPr>
        <sz val="10"/>
        <color theme="1"/>
        <rFont val="Arial"/>
        <family val="2"/>
      </rPr>
      <t>y servicios que oferta el INSTITUTO TECNOLOGICO DEL VALLE DEL YAQUI</t>
    </r>
    <r>
      <rPr>
        <sz val="10"/>
        <rFont val="Arial"/>
        <family val="2"/>
      </rPr>
      <t xml:space="preserve">
</t>
    </r>
  </si>
  <si>
    <t>AGUA DE ASEO Y ÁREAS VERDES</t>
  </si>
  <si>
    <t xml:space="preserve">CÓDIGO: ITVY-PSGI-PL-01-01      </t>
  </si>
  <si>
    <t>MATRIZ DE IDENTIFICACIÓN DE ASPECTOS AMBIENTALES</t>
  </si>
  <si>
    <t>Página 1 de 2</t>
  </si>
  <si>
    <t>Matriz de identificación de Aspectos Ambientales</t>
  </si>
  <si>
    <t>CONSUMO DE RECURSOS NATURALES (1)</t>
  </si>
  <si>
    <t>VERTIDOS AL AGUA (2)</t>
  </si>
  <si>
    <t>RESIDUOS PELIGROSOS (3)</t>
  </si>
  <si>
    <t xml:space="preserve"> RESIDUOS SOLIDOS URBANOS Y DE MANEJO ESPECIAL (4)</t>
  </si>
  <si>
    <t>EMISIONES A LA ATMOSFERA (5)</t>
  </si>
  <si>
    <t>Número</t>
  </si>
  <si>
    <t>Descripción</t>
  </si>
  <si>
    <t>Identificacion de consumo de recursos naturales</t>
  </si>
  <si>
    <t>Vertidos al agua, identificar a manera de diagnóstico, situaciones problemáticas</t>
  </si>
  <si>
    <t>Residuos peligrosos, identificar a manera de diagnóstico, situaciones problemáticas</t>
  </si>
  <si>
    <t>Residuos sólidos urbanos y de manejo especial, identificar a manera de diagnóstico, situaciones problemáticas</t>
  </si>
  <si>
    <t>Emisiones a la atmósfera, identificar a manera de diagnóstico, situaciones problemáticas</t>
  </si>
  <si>
    <t xml:space="preserve">REACTIVOS QUIMICOS </t>
  </si>
  <si>
    <t>EMANADOS DE MANTENIMIENTO(PINTURA)</t>
  </si>
  <si>
    <t>SUSTANCIAS QUIMICOS/ASEO</t>
  </si>
  <si>
    <t>RESIDUOS ELECTRICOS Y ELECTRONICOS (CPU´S, IMPRE,EQUIPO DE PROYECCION..)</t>
  </si>
  <si>
    <t>MC ARCELIA MARQUEZ CASTILLO</t>
  </si>
  <si>
    <t xml:space="preserve">M.C PEDRO ALBERTO HARO RAMIREZ </t>
  </si>
  <si>
    <t>Revision 1</t>
  </si>
  <si>
    <t xml:space="preserve">RESIDUOS DE ALIMENTOS </t>
  </si>
  <si>
    <t xml:space="preserve">AGUA AGRÍCOLA </t>
  </si>
  <si>
    <r>
      <rPr>
        <sz val="10"/>
        <color theme="1"/>
        <rFont val="Arial"/>
        <family val="2"/>
      </rPr>
      <t>Mg, Dn y Fr</t>
    </r>
    <r>
      <rPr>
        <sz val="10"/>
        <rFont val="Arial"/>
        <family val="2"/>
      </rPr>
      <t xml:space="preserve">, serán evaluados con las opciones "baja", "media" o "alta" asignando valores de  1, 2, o 3 respectivamente, por lo que previo a la asignación del valor se recomienda diferenciar las actividades con valor "baja" de las de valor "alta" para en función de ello poder asignar valores de manera diferenciada, ejem. para el aspecto ambiental </t>
    </r>
    <r>
      <rPr>
        <b/>
        <sz val="10"/>
        <rFont val="Arial"/>
        <family val="2"/>
      </rPr>
      <t xml:space="preserve">"consumo de energía eléctrica" </t>
    </r>
    <r>
      <rPr>
        <sz val="10"/>
        <rFont val="Arial"/>
        <family val="2"/>
      </rPr>
      <t xml:space="preserve">tenemos varias actividades que consumen, por lo que de todas ellas seleccionaríamos la que consideremos que consumen menos, como trabajo docente en cubículos, aulas, almacén de reactivos químicos, otros, a los cuales calificaríamos con </t>
    </r>
    <r>
      <rPr>
        <b/>
        <sz val="10"/>
        <rFont val="Arial"/>
        <family val="2"/>
      </rPr>
      <t>"1"</t>
    </r>
    <r>
      <rPr>
        <sz val="10"/>
        <rFont val="Arial"/>
        <family val="2"/>
      </rPr>
      <t>, por el otro extremo encontraremos las actividades de mayor consumo, como uso de aire acondicionado, iluminación de áreas abiertas,</t>
    </r>
    <r>
      <rPr>
        <sz val="10"/>
        <color theme="1"/>
        <rFont val="Arial"/>
        <family val="2"/>
      </rPr>
      <t xml:space="preserve"> iluminación</t>
    </r>
    <r>
      <rPr>
        <sz val="10"/>
        <rFont val="Arial"/>
        <family val="2"/>
      </rPr>
      <t xml:space="preserve"> de áreas cerradas, </t>
    </r>
    <r>
      <rPr>
        <sz val="10"/>
        <color theme="1"/>
        <rFont val="Arial"/>
        <family val="2"/>
      </rPr>
      <t xml:space="preserve">otros. a </t>
    </r>
    <r>
      <rPr>
        <sz val="10"/>
        <rFont val="Arial"/>
        <family val="2"/>
      </rPr>
      <t>las que se le asignaría el valor de</t>
    </r>
    <r>
      <rPr>
        <b/>
        <sz val="10"/>
        <rFont val="Arial"/>
        <family val="2"/>
      </rPr>
      <t xml:space="preserve"> "3"</t>
    </r>
    <r>
      <rPr>
        <sz val="10"/>
        <rFont val="Arial"/>
        <family val="2"/>
      </rPr>
      <t xml:space="preserve">  Se recomienda hacer lo mismo para los criterios de Dn y Fr. </t>
    </r>
  </si>
  <si>
    <t>NS</t>
  </si>
  <si>
    <t>COORDINADORA DEL SGA</t>
  </si>
  <si>
    <t>TIERRAS DE CULTIVO</t>
  </si>
  <si>
    <t>LABORATORIOS Y/O INVERNADEROS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</si>
</sst>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0"/>
      <name val="Arial"/>
    </font>
    <font>
      <sz val="8"/>
      <name val="Arial"/>
      <family val="2"/>
    </font>
    <font>
      <b/>
      <sz val="10"/>
      <name val="Arial"/>
      <family val="2"/>
    </font>
    <font>
      <b/>
      <sz val="9"/>
      <name val="Arial"/>
      <family val="2"/>
    </font>
    <font>
      <b/>
      <sz val="8"/>
      <name val="Arial"/>
      <family val="2"/>
    </font>
    <font>
      <b/>
      <sz val="11"/>
      <name val="Arial"/>
      <family val="2"/>
    </font>
    <font>
      <sz val="10"/>
      <color indexed="81"/>
      <name val="Tahoma"/>
      <family val="2"/>
    </font>
    <font>
      <b/>
      <sz val="10"/>
      <color indexed="81"/>
      <name val="Tahoma"/>
      <family val="2"/>
    </font>
    <font>
      <b/>
      <sz val="8"/>
      <name val="Arial"/>
      <family val="2"/>
    </font>
    <font>
      <b/>
      <sz val="8"/>
      <color indexed="81"/>
      <name val="Tahoma"/>
      <family val="2"/>
    </font>
    <font>
      <b/>
      <sz val="9"/>
      <color indexed="81"/>
      <name val="Tahoma"/>
      <family val="2"/>
    </font>
    <font>
      <sz val="9"/>
      <name val="Arial"/>
      <family val="2"/>
    </font>
    <font>
      <sz val="10"/>
      <name val="Arial"/>
      <family val="2"/>
    </font>
    <font>
      <sz val="6"/>
      <name val="Arial"/>
      <family val="2"/>
    </font>
    <font>
      <b/>
      <sz val="7"/>
      <name val="Arial"/>
      <family val="2"/>
    </font>
    <font>
      <sz val="7"/>
      <name val="Arial"/>
      <family val="2"/>
    </font>
    <font>
      <b/>
      <sz val="6"/>
      <name val="Arial"/>
      <family val="2"/>
    </font>
    <font>
      <sz val="9"/>
      <color indexed="81"/>
      <name val="Tahoma"/>
      <family val="2"/>
    </font>
    <font>
      <b/>
      <sz val="11"/>
      <color indexed="81"/>
      <name val="Tahoma"/>
      <family val="2"/>
    </font>
    <font>
      <sz val="11"/>
      <color indexed="81"/>
      <name val="Tahoma"/>
      <family val="2"/>
    </font>
    <font>
      <b/>
      <sz val="14"/>
      <name val="Arial"/>
      <family val="2"/>
    </font>
    <font>
      <sz val="8"/>
      <color indexed="81"/>
      <name val="Tahoma"/>
      <family val="2"/>
    </font>
    <font>
      <sz val="12"/>
      <name val="Times New Roman"/>
      <family val="1"/>
    </font>
    <font>
      <sz val="10"/>
      <color theme="0"/>
      <name val="Arial"/>
      <family val="2"/>
    </font>
    <font>
      <b/>
      <sz val="8"/>
      <color theme="0"/>
      <name val="Arial"/>
      <family val="2"/>
    </font>
    <font>
      <b/>
      <sz val="11"/>
      <color theme="0"/>
      <name val="Arial"/>
      <family val="2"/>
    </font>
    <font>
      <sz val="10"/>
      <color theme="1"/>
      <name val="Arial"/>
      <family val="2"/>
    </font>
    <font>
      <b/>
      <sz val="12"/>
      <name val="Arial"/>
      <family val="2"/>
    </font>
    <font>
      <sz val="12"/>
      <name val="Arial"/>
      <family val="2"/>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2" tint="-0.499984740745262"/>
        <bgColor indexed="64"/>
      </patternFill>
    </fill>
    <fill>
      <patternFill patternType="solid">
        <fgColor rgb="FF92D050"/>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5"/>
        <bgColor indexed="64"/>
      </patternFill>
    </fill>
    <fill>
      <patternFill patternType="solid">
        <fgColor theme="4" tint="0.39997558519241921"/>
        <bgColor indexed="64"/>
      </patternFill>
    </fill>
    <fill>
      <patternFill patternType="solid">
        <fgColor rgb="FFFFD521"/>
        <bgColor indexed="64"/>
      </patternFill>
    </fill>
    <fill>
      <patternFill patternType="solid">
        <fgColor theme="1"/>
        <bgColor indexed="64"/>
      </patternFill>
    </fill>
    <fill>
      <patternFill patternType="solid">
        <fgColor theme="6"/>
        <bgColor indexed="64"/>
      </patternFill>
    </fill>
    <fill>
      <patternFill patternType="solid">
        <fgColor rgb="FFFFFF00"/>
        <bgColor indexed="64"/>
      </patternFill>
    </fill>
    <fill>
      <patternFill patternType="solid">
        <fgColor theme="3" tint="-0.249977111117893"/>
        <bgColor indexed="64"/>
      </patternFill>
    </fill>
    <fill>
      <patternFill patternType="solid">
        <fgColor theme="3"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theme="1"/>
      </right>
      <top style="medium">
        <color indexed="64"/>
      </top>
      <bottom/>
      <diagonal/>
    </border>
    <border>
      <left style="medium">
        <color indexed="64"/>
      </left>
      <right style="thin">
        <color theme="1"/>
      </right>
      <top/>
      <bottom style="medium">
        <color indexed="64"/>
      </bottom>
      <diagonal/>
    </border>
    <border>
      <left style="thin">
        <color theme="1"/>
      </left>
      <right style="medium">
        <color indexed="64"/>
      </right>
      <top style="medium">
        <color indexed="64"/>
      </top>
      <bottom/>
      <diagonal/>
    </border>
    <border>
      <left style="thin">
        <color theme="1"/>
      </left>
      <right style="medium">
        <color indexed="64"/>
      </right>
      <top/>
      <bottom style="medium">
        <color indexed="64"/>
      </bottom>
      <diagonal/>
    </border>
    <border>
      <left style="thin">
        <color theme="1"/>
      </left>
      <right style="thin">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style="medium">
        <color indexed="64"/>
      </top>
      <bottom/>
      <diagonal/>
    </border>
    <border>
      <left style="thin">
        <color indexed="64"/>
      </left>
      <right style="thin">
        <color theme="1"/>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16">
    <xf numFmtId="0" fontId="0" fillId="0" borderId="0" xfId="0"/>
    <xf numFmtId="0" fontId="12" fillId="0" borderId="0" xfId="0" applyFont="1"/>
    <xf numFmtId="0" fontId="4" fillId="0" borderId="0" xfId="0" applyFont="1"/>
    <xf numFmtId="0" fontId="0" fillId="0" borderId="3" xfId="0" applyBorder="1"/>
    <xf numFmtId="0" fontId="0" fillId="0" borderId="0" xfId="0" applyBorder="1"/>
    <xf numFmtId="0" fontId="16" fillId="0" borderId="0" xfId="0" applyFont="1" applyBorder="1" applyAlignment="1">
      <alignment horizontal="center"/>
    </xf>
    <xf numFmtId="0" fontId="13" fillId="0" borderId="0" xfId="0" applyFont="1" applyBorder="1"/>
    <xf numFmtId="0" fontId="12" fillId="0" borderId="0" xfId="0" applyFont="1" applyBorder="1"/>
    <xf numFmtId="0" fontId="0" fillId="0" borderId="0" xfId="0" applyBorder="1" applyAlignment="1">
      <alignment horizontal="center"/>
    </xf>
    <xf numFmtId="0" fontId="2" fillId="0" borderId="0" xfId="0" applyFont="1" applyBorder="1" applyAlignment="1">
      <alignment horizontal="center"/>
    </xf>
    <xf numFmtId="0" fontId="5"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2" fillId="0" borderId="0" xfId="0" applyFont="1"/>
    <xf numFmtId="0" fontId="5" fillId="0" borderId="0" xfId="0" applyFont="1"/>
    <xf numFmtId="0" fontId="0" fillId="6" borderId="0" xfId="0" applyFill="1"/>
    <xf numFmtId="0" fontId="0" fillId="6" borderId="0" xfId="0" applyFill="1" applyBorder="1"/>
    <xf numFmtId="0" fontId="4" fillId="6" borderId="0" xfId="0" applyFont="1" applyFill="1"/>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4" fillId="5" borderId="9" xfId="0" applyFont="1" applyFill="1" applyBorder="1" applyAlignment="1">
      <alignment horizontal="center" vertical="center"/>
    </xf>
    <xf numFmtId="0" fontId="24" fillId="17" borderId="9" xfId="0" applyFont="1" applyFill="1" applyBorder="1" applyAlignment="1">
      <alignment horizontal="center" vertical="center"/>
    </xf>
    <xf numFmtId="0" fontId="24" fillId="0" borderId="9" xfId="0" applyFont="1" applyFill="1" applyBorder="1" applyAlignment="1">
      <alignment horizontal="center" vertical="center"/>
    </xf>
    <xf numFmtId="0" fontId="4" fillId="0" borderId="0" xfId="0" applyFont="1" applyFill="1"/>
    <xf numFmtId="0" fontId="0" fillId="0" borderId="0" xfId="0" applyFill="1"/>
    <xf numFmtId="0" fontId="24" fillId="0" borderId="14" xfId="0" applyFont="1" applyFill="1" applyBorder="1" applyAlignment="1">
      <alignment horizontal="center" vertical="center"/>
    </xf>
    <xf numFmtId="0" fontId="3" fillId="0" borderId="15" xfId="0" applyFont="1" applyFill="1" applyBorder="1" applyAlignment="1">
      <alignment horizontal="right" vertical="center" wrapText="1"/>
    </xf>
    <xf numFmtId="0" fontId="3" fillId="0" borderId="16" xfId="0" applyFont="1" applyFill="1" applyBorder="1" applyAlignment="1">
      <alignment horizontal="right" vertical="center" wrapText="1"/>
    </xf>
    <xf numFmtId="49" fontId="12" fillId="6" borderId="0" xfId="0" applyNumberFormat="1" applyFont="1" applyFill="1" applyBorder="1" applyAlignment="1">
      <alignment horizontal="center" vertical="top"/>
    </xf>
    <xf numFmtId="0" fontId="12" fillId="6" borderId="0" xfId="0" applyFont="1" applyFill="1" applyBorder="1" applyAlignment="1">
      <alignment horizontal="left" vertical="top" wrapText="1"/>
    </xf>
    <xf numFmtId="0" fontId="0" fillId="6" borderId="0" xfId="0" applyFill="1" applyBorder="1" applyAlignment="1">
      <alignment vertical="top"/>
    </xf>
    <xf numFmtId="0" fontId="0" fillId="6" borderId="0" xfId="0" applyFill="1" applyAlignment="1">
      <alignment horizontal="left" vertical="top"/>
    </xf>
    <xf numFmtId="0" fontId="12" fillId="6" borderId="0" xfId="0" applyFont="1" applyFill="1" applyBorder="1" applyAlignment="1">
      <alignment horizontal="left" vertical="top"/>
    </xf>
    <xf numFmtId="0" fontId="12" fillId="6" borderId="0" xfId="0" applyNumberFormat="1" applyFont="1" applyFill="1" applyBorder="1" applyAlignment="1">
      <alignment horizontal="left" vertical="top" wrapText="1"/>
    </xf>
    <xf numFmtId="0" fontId="1" fillId="0" borderId="0" xfId="0" applyFont="1" applyBorder="1"/>
    <xf numFmtId="0" fontId="1" fillId="0" borderId="0" xfId="0" applyFont="1"/>
    <xf numFmtId="0" fontId="0" fillId="2" borderId="0" xfId="0" applyFill="1" applyAlignment="1">
      <alignment horizontal="center" vertical="center" wrapText="1"/>
    </xf>
    <xf numFmtId="0" fontId="0" fillId="2" borderId="0" xfId="0" applyFill="1" applyAlignment="1">
      <alignment vertical="center" wrapText="1"/>
    </xf>
    <xf numFmtId="0" fontId="8" fillId="0" borderId="4" xfId="0" applyFont="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0" xfId="0" applyFill="1" applyBorder="1" applyAlignment="1">
      <alignment horizontal="center" vertical="center"/>
    </xf>
    <xf numFmtId="0" fontId="0" fillId="0" borderId="44" xfId="0" applyFill="1" applyBorder="1" applyAlignment="1">
      <alignment horizontal="center" vertical="center"/>
    </xf>
    <xf numFmtId="0" fontId="0" fillId="0" borderId="35" xfId="0" applyFill="1" applyBorder="1" applyAlignment="1">
      <alignment horizontal="center" vertical="center"/>
    </xf>
    <xf numFmtId="0" fontId="0" fillId="0" borderId="7" xfId="0" applyFill="1" applyBorder="1" applyAlignment="1">
      <alignment horizontal="center" vertical="center"/>
    </xf>
    <xf numFmtId="0" fontId="8" fillId="0" borderId="2" xfId="0" applyFont="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46" xfId="0" applyFont="1"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30" xfId="0" applyFill="1" applyBorder="1" applyAlignment="1">
      <alignment horizontal="center" vertical="center"/>
    </xf>
    <xf numFmtId="0" fontId="0" fillId="0" borderId="46" xfId="0" applyFill="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50" xfId="0" applyFont="1" applyFill="1" applyBorder="1" applyAlignment="1">
      <alignment horizontal="center" vertical="center"/>
    </xf>
    <xf numFmtId="0" fontId="4" fillId="16" borderId="25" xfId="0" applyFont="1" applyFill="1" applyBorder="1" applyAlignment="1">
      <alignment horizontal="center" vertical="center"/>
    </xf>
    <xf numFmtId="0" fontId="4" fillId="16" borderId="16" xfId="0" applyFont="1" applyFill="1" applyBorder="1" applyAlignment="1">
      <alignment horizontal="center" vertical="center"/>
    </xf>
    <xf numFmtId="0" fontId="11" fillId="4" borderId="10" xfId="0" applyFont="1" applyFill="1" applyBorder="1" applyAlignment="1">
      <alignment horizontal="center" vertical="center"/>
    </xf>
    <xf numFmtId="164" fontId="11" fillId="4" borderId="17" xfId="0" applyNumberFormat="1" applyFont="1" applyFill="1" applyBorder="1" applyAlignment="1">
      <alignment horizontal="center" vertical="center" wrapText="1"/>
    </xf>
    <xf numFmtId="0" fontId="2" fillId="0" borderId="0" xfId="0" applyFont="1" applyBorder="1" applyAlignment="1">
      <alignment horizontal="center"/>
    </xf>
    <xf numFmtId="0" fontId="24" fillId="5" borderId="8" xfId="0" applyFont="1" applyFill="1" applyBorder="1" applyAlignment="1">
      <alignment horizontal="center" vertical="center" textRotation="90" wrapText="1"/>
    </xf>
    <xf numFmtId="0" fontId="24" fillId="5" borderId="9" xfId="0" applyFont="1" applyFill="1" applyBorder="1" applyAlignment="1">
      <alignment horizontal="center" vertical="center" textRotation="90" wrapText="1"/>
    </xf>
    <xf numFmtId="0" fontId="11" fillId="4" borderId="1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3" xfId="0" applyFont="1" applyFill="1" applyBorder="1" applyAlignment="1">
      <alignment horizontal="center" vertical="center"/>
    </xf>
    <xf numFmtId="0" fontId="4" fillId="6" borderId="5" xfId="0" applyFont="1" applyFill="1" applyBorder="1" applyAlignment="1">
      <alignment horizontal="center" vertical="center"/>
    </xf>
    <xf numFmtId="0" fontId="8" fillId="0" borderId="35" xfId="0" applyFont="1" applyBorder="1" applyAlignment="1">
      <alignment horizontal="center" vertical="center"/>
    </xf>
    <xf numFmtId="0" fontId="8" fillId="0" borderId="6" xfId="0" applyFont="1" applyBorder="1" applyAlignment="1">
      <alignment horizontal="center" vertical="center"/>
    </xf>
    <xf numFmtId="0" fontId="4" fillId="0"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0" borderId="65" xfId="0" applyFont="1" applyFill="1" applyBorder="1" applyAlignment="1">
      <alignment horizontal="center" vertical="center"/>
    </xf>
    <xf numFmtId="0" fontId="12" fillId="0" borderId="0" xfId="0" applyFont="1" applyBorder="1" applyAlignment="1"/>
    <xf numFmtId="0" fontId="0" fillId="0" borderId="0" xfId="0" applyBorder="1" applyAlignment="1"/>
    <xf numFmtId="0" fontId="2" fillId="0" borderId="0" xfId="0" applyFont="1" applyBorder="1" applyAlignment="1"/>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4"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46" xfId="0" applyFont="1" applyFill="1" applyBorder="1" applyAlignment="1">
      <alignment horizontal="center" vertical="center"/>
    </xf>
    <xf numFmtId="0" fontId="1" fillId="6" borderId="2" xfId="0" applyFont="1" applyFill="1" applyBorder="1" applyAlignment="1">
      <alignment horizontal="center" vertical="center"/>
    </xf>
    <xf numFmtId="0" fontId="1" fillId="0" borderId="65" xfId="0" applyFont="1" applyFill="1" applyBorder="1" applyAlignment="1">
      <alignment horizontal="center" vertical="center"/>
    </xf>
    <xf numFmtId="0" fontId="14" fillId="10" borderId="21" xfId="0" applyFont="1" applyFill="1" applyBorder="1" applyAlignment="1">
      <alignment horizontal="center" textRotation="90" wrapText="1"/>
    </xf>
    <xf numFmtId="0" fontId="8" fillId="10" borderId="23" xfId="0" applyFont="1" applyFill="1" applyBorder="1" applyAlignment="1">
      <alignment horizontal="center" textRotation="90" wrapText="1"/>
    </xf>
    <xf numFmtId="0" fontId="1" fillId="18" borderId="28" xfId="0" applyFont="1" applyFill="1" applyBorder="1" applyAlignment="1">
      <alignment horizontal="center" vertical="center" wrapText="1"/>
    </xf>
    <xf numFmtId="0" fontId="11" fillId="18" borderId="31" xfId="0" applyFont="1" applyFill="1" applyBorder="1" applyAlignment="1">
      <alignment horizontal="center" vertical="center" wrapText="1"/>
    </xf>
    <xf numFmtId="0" fontId="11" fillId="18" borderId="29"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11" fillId="18" borderId="15" xfId="0" applyFont="1" applyFill="1" applyBorder="1" applyAlignment="1">
      <alignment horizontal="center" vertical="center" wrapText="1"/>
    </xf>
    <xf numFmtId="0" fontId="11" fillId="18" borderId="16" xfId="0" applyFont="1" applyFill="1" applyBorder="1" applyAlignment="1">
      <alignment horizontal="center" vertical="center" wrapText="1"/>
    </xf>
    <xf numFmtId="0" fontId="12" fillId="0" borderId="0" xfId="0" applyFont="1" applyBorder="1" applyAlignment="1">
      <alignment horizontal="center"/>
    </xf>
    <xf numFmtId="0" fontId="14" fillId="0" borderId="0" xfId="0" applyFont="1" applyBorder="1"/>
    <xf numFmtId="0" fontId="3" fillId="16" borderId="18" xfId="0" applyFont="1" applyFill="1" applyBorder="1" applyAlignment="1">
      <alignment horizontal="center" vertical="center" wrapText="1"/>
    </xf>
    <xf numFmtId="0" fontId="3" fillId="16" borderId="17" xfId="0" applyFont="1" applyFill="1" applyBorder="1" applyAlignment="1">
      <alignment horizontal="center" vertical="center" wrapText="1"/>
    </xf>
    <xf numFmtId="0" fontId="3" fillId="4" borderId="18" xfId="0" applyFont="1" applyFill="1" applyBorder="1" applyAlignment="1">
      <alignment horizontal="right"/>
    </xf>
    <xf numFmtId="0" fontId="3" fillId="4" borderId="17" xfId="0" applyFont="1" applyFill="1" applyBorder="1" applyAlignment="1">
      <alignment horizontal="right"/>
    </xf>
    <xf numFmtId="0" fontId="11" fillId="12" borderId="28" xfId="0"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11" fillId="12" borderId="29"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3" fillId="0" borderId="15"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2" xfId="0" applyFont="1" applyBorder="1" applyAlignment="1">
      <alignment horizontal="left" vertical="center" wrapText="1"/>
    </xf>
    <xf numFmtId="0" fontId="28" fillId="0" borderId="1" xfId="0" applyFont="1" applyBorder="1" applyAlignment="1">
      <alignment horizontal="left" vertical="center" wrapText="1"/>
    </xf>
    <xf numFmtId="0" fontId="28" fillId="0" borderId="47"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left" vertical="center" wrapText="1"/>
    </xf>
    <xf numFmtId="0" fontId="28" fillId="0" borderId="49" xfId="0" applyFont="1" applyBorder="1" applyAlignment="1">
      <alignment horizontal="left"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4" xfId="0" applyFont="1" applyBorder="1" applyAlignment="1">
      <alignment horizontal="center" vertical="center" wrapText="1"/>
    </xf>
    <xf numFmtId="0" fontId="2" fillId="0" borderId="0" xfId="0" applyFont="1" applyAlignment="1">
      <alignment horizontal="center"/>
    </xf>
    <xf numFmtId="164" fontId="16" fillId="0" borderId="20" xfId="0" applyNumberFormat="1" applyFont="1" applyBorder="1" applyAlignment="1">
      <alignment horizontal="center"/>
    </xf>
    <xf numFmtId="0" fontId="16" fillId="0" borderId="20" xfId="0" applyFont="1" applyBorder="1" applyAlignment="1">
      <alignment horizontal="center"/>
    </xf>
    <xf numFmtId="0" fontId="0" fillId="0" borderId="0" xfId="0" applyBorder="1" applyAlignment="1">
      <alignment horizontal="center"/>
    </xf>
    <xf numFmtId="0" fontId="15" fillId="7" borderId="24" xfId="0" applyFont="1" applyFill="1" applyBorder="1" applyAlignment="1">
      <alignment horizontal="center" vertical="center" textRotation="90" wrapText="1"/>
    </xf>
    <xf numFmtId="0" fontId="15" fillId="7" borderId="25" xfId="0" applyFont="1" applyFill="1" applyBorder="1" applyAlignment="1">
      <alignment horizontal="center" vertical="center" textRotation="90" wrapText="1"/>
    </xf>
    <xf numFmtId="0" fontId="15" fillId="9" borderId="41" xfId="0" applyFont="1" applyFill="1" applyBorder="1" applyAlignment="1">
      <alignment horizontal="center" vertical="center" textRotation="90" wrapText="1"/>
    </xf>
    <xf numFmtId="0" fontId="15" fillId="9" borderId="42" xfId="0" applyFont="1" applyFill="1" applyBorder="1" applyAlignment="1">
      <alignment horizontal="center" vertical="center" textRotation="90" wrapText="1"/>
    </xf>
    <xf numFmtId="0" fontId="15" fillId="9" borderId="57" xfId="0" applyFont="1" applyFill="1" applyBorder="1" applyAlignment="1">
      <alignment horizontal="center" vertical="center" textRotation="90" wrapText="1"/>
    </xf>
    <xf numFmtId="0" fontId="15" fillId="9" borderId="58" xfId="0" applyFont="1" applyFill="1" applyBorder="1" applyAlignment="1">
      <alignment horizontal="center" vertical="center" textRotation="90" wrapText="1"/>
    </xf>
    <xf numFmtId="0" fontId="25" fillId="14" borderId="40" xfId="0" applyFont="1" applyFill="1" applyBorder="1" applyAlignment="1">
      <alignment horizontal="center" vertical="center"/>
    </xf>
    <xf numFmtId="0" fontId="25" fillId="14" borderId="36" xfId="0" applyFont="1" applyFill="1" applyBorder="1" applyAlignment="1">
      <alignment horizontal="center" vertical="center"/>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15" borderId="19" xfId="0" applyFont="1" applyFill="1" applyBorder="1" applyAlignment="1">
      <alignment horizontal="center" vertical="center"/>
    </xf>
    <xf numFmtId="0" fontId="2" fillId="15" borderId="20" xfId="0" applyFont="1" applyFill="1" applyBorder="1" applyAlignment="1">
      <alignment horizontal="center" vertical="center"/>
    </xf>
    <xf numFmtId="0" fontId="2" fillId="15" borderId="21" xfId="0" applyFont="1" applyFill="1" applyBorder="1" applyAlignment="1">
      <alignment horizontal="center" vertical="center"/>
    </xf>
    <xf numFmtId="0" fontId="8" fillId="11" borderId="6" xfId="0" applyFont="1" applyFill="1" applyBorder="1" applyAlignment="1">
      <alignment horizontal="center" textRotation="90" wrapText="1"/>
    </xf>
    <xf numFmtId="0" fontId="8" fillId="11" borderId="30" xfId="0" applyFont="1" applyFill="1" applyBorder="1" applyAlignment="1">
      <alignment horizontal="center" textRotation="90" wrapText="1"/>
    </xf>
    <xf numFmtId="0" fontId="15" fillId="10" borderId="26" xfId="0" applyFont="1" applyFill="1" applyBorder="1" applyAlignment="1">
      <alignment horizontal="center" vertical="center" textRotation="90" wrapText="1"/>
    </xf>
    <xf numFmtId="0" fontId="15" fillId="10" borderId="27" xfId="0" applyFont="1" applyFill="1" applyBorder="1" applyAlignment="1">
      <alignment horizontal="center" vertical="center" textRotation="90" wrapText="1"/>
    </xf>
    <xf numFmtId="0" fontId="14" fillId="10" borderId="28"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29" xfId="0" applyFont="1" applyFill="1" applyBorder="1" applyAlignment="1">
      <alignment horizontal="center" vertical="center" wrapText="1"/>
    </xf>
    <xf numFmtId="0" fontId="8" fillId="10" borderId="0"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15" fillId="9" borderId="55" xfId="0" applyFont="1" applyFill="1" applyBorder="1" applyAlignment="1">
      <alignment horizontal="center" vertical="center" textRotation="90" wrapText="1"/>
    </xf>
    <xf numFmtId="0" fontId="15" fillId="9" borderId="56" xfId="0" applyFont="1" applyFill="1" applyBorder="1" applyAlignment="1">
      <alignment horizontal="center" vertical="center" textRotation="90" wrapText="1"/>
    </xf>
    <xf numFmtId="0" fontId="2" fillId="12" borderId="28" xfId="0" applyFont="1" applyFill="1" applyBorder="1" applyAlignment="1">
      <alignment horizontal="left" wrapText="1"/>
    </xf>
    <xf numFmtId="0" fontId="2" fillId="12" borderId="31" xfId="0" applyFont="1" applyFill="1" applyBorder="1" applyAlignment="1">
      <alignment horizontal="left" wrapText="1"/>
    </xf>
    <xf numFmtId="0" fontId="2" fillId="12" borderId="29" xfId="0" applyFont="1" applyFill="1" applyBorder="1" applyAlignment="1">
      <alignment horizontal="left" wrapText="1"/>
    </xf>
    <xf numFmtId="0" fontId="2" fillId="12" borderId="5" xfId="0" applyFont="1" applyFill="1" applyBorder="1" applyAlignment="1">
      <alignment horizontal="left" wrapText="1"/>
    </xf>
    <xf numFmtId="0" fontId="2" fillId="12" borderId="34" xfId="0" applyFont="1" applyFill="1" applyBorder="1" applyAlignment="1">
      <alignment horizontal="left" wrapText="1"/>
    </xf>
    <xf numFmtId="0" fontId="2" fillId="12" borderId="35" xfId="0" applyFont="1" applyFill="1" applyBorder="1" applyAlignment="1">
      <alignment horizontal="left" wrapText="1"/>
    </xf>
    <xf numFmtId="0" fontId="15" fillId="10" borderId="32" xfId="0" applyFont="1" applyFill="1" applyBorder="1" applyAlignment="1">
      <alignment horizontal="center" vertical="center" textRotation="90" wrapText="1"/>
    </xf>
    <xf numFmtId="0" fontId="15" fillId="10" borderId="33" xfId="0" applyFont="1" applyFill="1" applyBorder="1" applyAlignment="1">
      <alignment horizontal="center" vertical="center" textRotation="90" wrapText="1"/>
    </xf>
    <xf numFmtId="0" fontId="15" fillId="8" borderId="32" xfId="0" applyFont="1" applyFill="1" applyBorder="1" applyAlignment="1">
      <alignment horizontal="center" vertical="center" textRotation="90" wrapText="1"/>
    </xf>
    <xf numFmtId="0" fontId="15" fillId="8" borderId="33" xfId="0" applyFont="1" applyFill="1" applyBorder="1" applyAlignment="1">
      <alignment horizontal="center" vertical="center" textRotation="90" wrapText="1"/>
    </xf>
    <xf numFmtId="0" fontId="2" fillId="9" borderId="18" xfId="0" applyFont="1" applyFill="1" applyBorder="1" applyAlignment="1">
      <alignment horizontal="center" vertical="center" wrapText="1" shrinkToFit="1"/>
    </xf>
    <xf numFmtId="0" fontId="2" fillId="9" borderId="19" xfId="0" applyFont="1" applyFill="1" applyBorder="1" applyAlignment="1">
      <alignment horizontal="center" vertical="center" wrapText="1" shrinkToFit="1"/>
    </xf>
    <xf numFmtId="0" fontId="2" fillId="9" borderId="11" xfId="0" applyFont="1" applyFill="1" applyBorder="1" applyAlignment="1">
      <alignment horizontal="center" vertical="center" wrapText="1" shrinkToFit="1"/>
    </xf>
    <xf numFmtId="0" fontId="15" fillId="9" borderId="53" xfId="0" applyFont="1" applyFill="1" applyBorder="1" applyAlignment="1">
      <alignment horizontal="center" vertical="center" textRotation="90" wrapText="1"/>
    </xf>
    <xf numFmtId="0" fontId="15" fillId="9" borderId="54" xfId="0" applyFont="1" applyFill="1" applyBorder="1" applyAlignment="1">
      <alignment horizontal="center" vertical="center" textRotation="90" wrapText="1"/>
    </xf>
    <xf numFmtId="0" fontId="22" fillId="0" borderId="28" xfId="0" applyFont="1" applyBorder="1" applyAlignment="1">
      <alignment horizontal="center" wrapText="1"/>
    </xf>
    <xf numFmtId="0" fontId="22" fillId="0" borderId="20" xfId="0" applyFont="1" applyBorder="1" applyAlignment="1">
      <alignment horizontal="center" wrapText="1"/>
    </xf>
    <xf numFmtId="0" fontId="22" fillId="0" borderId="21" xfId="0" applyFont="1" applyBorder="1" applyAlignment="1">
      <alignment horizontal="center" wrapText="1"/>
    </xf>
    <xf numFmtId="0" fontId="22" fillId="0" borderId="29" xfId="0" applyFont="1" applyBorder="1" applyAlignment="1">
      <alignment horizontal="center" wrapText="1"/>
    </xf>
    <xf numFmtId="0" fontId="22" fillId="0" borderId="0" xfId="0" applyFont="1" applyBorder="1" applyAlignment="1">
      <alignment horizontal="center" wrapText="1"/>
    </xf>
    <xf numFmtId="0" fontId="22" fillId="0" borderId="43" xfId="0" applyFont="1" applyBorder="1" applyAlignment="1">
      <alignment horizontal="center" wrapText="1"/>
    </xf>
    <xf numFmtId="0" fontId="22" fillId="0" borderId="15" xfId="0" applyFont="1" applyBorder="1" applyAlignment="1">
      <alignment horizontal="center" wrapText="1"/>
    </xf>
    <xf numFmtId="0" fontId="22" fillId="0" borderId="22" xfId="0" applyFont="1" applyBorder="1" applyAlignment="1">
      <alignment horizontal="center" wrapText="1"/>
    </xf>
    <xf numFmtId="0" fontId="22" fillId="0" borderId="23" xfId="0" applyFont="1" applyBorder="1" applyAlignment="1">
      <alignment horizontal="center" wrapText="1"/>
    </xf>
    <xf numFmtId="0" fontId="5"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2" fillId="7" borderId="19" xfId="0" applyFont="1" applyFill="1" applyBorder="1" applyAlignment="1">
      <alignment horizontal="center" vertical="center"/>
    </xf>
    <xf numFmtId="0" fontId="2" fillId="8" borderId="20" xfId="0" applyFont="1" applyFill="1" applyBorder="1" applyAlignment="1">
      <alignment horizontal="center" vertical="center"/>
    </xf>
    <xf numFmtId="0" fontId="2" fillId="8" borderId="21" xfId="0" applyFont="1" applyFill="1" applyBorder="1" applyAlignment="1">
      <alignment horizontal="center" vertical="center"/>
    </xf>
    <xf numFmtId="0" fontId="2" fillId="8" borderId="22" xfId="0" applyFont="1" applyFill="1" applyBorder="1" applyAlignment="1">
      <alignment horizontal="center" vertical="center"/>
    </xf>
    <xf numFmtId="0" fontId="2" fillId="8" borderId="23" xfId="0" applyFont="1" applyFill="1" applyBorder="1" applyAlignment="1">
      <alignment horizontal="center" vertical="center"/>
    </xf>
    <xf numFmtId="0" fontId="15" fillId="8" borderId="24" xfId="0" applyFont="1" applyFill="1" applyBorder="1" applyAlignment="1">
      <alignment horizontal="center" vertical="center" textRotation="90" wrapText="1"/>
    </xf>
    <xf numFmtId="0" fontId="15" fillId="8" borderId="25" xfId="0" applyFont="1" applyFill="1" applyBorder="1" applyAlignment="1">
      <alignment horizontal="center" vertical="center" textRotation="90" wrapText="1"/>
    </xf>
    <xf numFmtId="0" fontId="15" fillId="8" borderId="26" xfId="0" applyFont="1" applyFill="1" applyBorder="1" applyAlignment="1">
      <alignment horizontal="center" vertical="center" textRotation="90" wrapText="1"/>
    </xf>
    <xf numFmtId="0" fontId="15" fillId="8" borderId="27" xfId="0" applyFont="1" applyFill="1" applyBorder="1" applyAlignment="1">
      <alignment horizontal="center" vertical="center" textRotation="90" wrapText="1"/>
    </xf>
    <xf numFmtId="0" fontId="15" fillId="7" borderId="32" xfId="0" applyFont="1" applyFill="1" applyBorder="1" applyAlignment="1">
      <alignment horizontal="center" vertical="center" textRotation="90" wrapText="1"/>
    </xf>
    <xf numFmtId="0" fontId="15" fillId="7" borderId="33" xfId="0" applyFont="1" applyFill="1" applyBorder="1" applyAlignment="1">
      <alignment horizontal="center" vertical="center" textRotation="90" wrapText="1"/>
    </xf>
    <xf numFmtId="0" fontId="15" fillId="9" borderId="24" xfId="0" applyFont="1" applyFill="1" applyBorder="1" applyAlignment="1">
      <alignment horizontal="center" vertical="center" textRotation="90" wrapText="1"/>
    </xf>
    <xf numFmtId="0" fontId="15" fillId="9" borderId="25" xfId="0" applyFont="1" applyFill="1" applyBorder="1" applyAlignment="1">
      <alignment horizontal="center" vertical="center" textRotation="90" wrapText="1"/>
    </xf>
    <xf numFmtId="0" fontId="20" fillId="13" borderId="38" xfId="0" applyFont="1" applyFill="1" applyBorder="1" applyAlignment="1">
      <alignment horizontal="center" vertical="center"/>
    </xf>
    <xf numFmtId="0" fontId="20" fillId="13" borderId="20" xfId="0" applyFont="1" applyFill="1" applyBorder="1" applyAlignment="1">
      <alignment horizontal="center" vertical="center"/>
    </xf>
    <xf numFmtId="0" fontId="20" fillId="13" borderId="39" xfId="0" applyFont="1" applyFill="1" applyBorder="1" applyAlignment="1">
      <alignment horizontal="center" vertical="center"/>
    </xf>
    <xf numFmtId="0" fontId="15" fillId="9" borderId="59" xfId="0" applyFont="1" applyFill="1" applyBorder="1" applyAlignment="1">
      <alignment horizontal="center" vertical="center" textRotation="90" wrapText="1"/>
    </xf>
    <xf numFmtId="0" fontId="15" fillId="9" borderId="60" xfId="0" applyFont="1" applyFill="1" applyBorder="1" applyAlignment="1">
      <alignment horizontal="center" vertical="center" textRotation="90" wrapText="1"/>
    </xf>
    <xf numFmtId="0" fontId="15" fillId="3" borderId="61" xfId="0" applyFont="1" applyFill="1" applyBorder="1" applyAlignment="1">
      <alignment horizontal="center" vertical="center" textRotation="90" wrapText="1"/>
    </xf>
    <xf numFmtId="0" fontId="15" fillId="3" borderId="62" xfId="0" applyFont="1" applyFill="1" applyBorder="1" applyAlignment="1">
      <alignment horizontal="center" vertical="center" textRotation="90" wrapText="1"/>
    </xf>
  </cellXfs>
  <cellStyles count="1">
    <cellStyle name="Normal" xfId="0" builtinId="0"/>
  </cellStyles>
  <dxfs count="0"/>
  <tableStyles count="0" defaultTableStyle="TableStyleMedium9" defaultPivotStyle="PivotStyleLight16"/>
  <colors>
    <mruColors>
      <color rgb="FFA79FA4"/>
      <color rgb="FF0CC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180975</xdr:rowOff>
    </xdr:to>
    <xdr:sp macro="" textlink="">
      <xdr:nvSpPr>
        <xdr:cNvPr id="16291" name="Line 67">
          <a:extLst>
            <a:ext uri="{FF2B5EF4-FFF2-40B4-BE49-F238E27FC236}">
              <a16:creationId xmlns="" xmlns:a16="http://schemas.microsoft.com/office/drawing/2014/main" id="{00000000-0008-0000-0000-0000A33F0000}"/>
            </a:ext>
          </a:extLst>
        </xdr:cNvPr>
        <xdr:cNvSpPr>
          <a:spLocks noChangeShapeType="1"/>
        </xdr:cNvSpPr>
      </xdr:nvSpPr>
      <xdr:spPr bwMode="auto">
        <a:xfrm>
          <a:off x="0" y="2143125"/>
          <a:ext cx="1543050" cy="1981200"/>
        </a:xfrm>
        <a:prstGeom prst="line">
          <a:avLst/>
        </a:prstGeom>
        <a:noFill/>
        <a:ln w="12700">
          <a:solidFill>
            <a:srgbClr val="000000"/>
          </a:solidFill>
          <a:round/>
          <a:headEnd/>
          <a:tailEnd/>
        </a:ln>
      </xdr:spPr>
    </xdr:sp>
    <xdr:clientData/>
  </xdr:twoCellAnchor>
  <xdr:twoCellAnchor editAs="oneCell">
    <xdr:from>
      <xdr:col>0</xdr:col>
      <xdr:colOff>690356</xdr:colOff>
      <xdr:row>6</xdr:row>
      <xdr:rowOff>120430</xdr:rowOff>
    </xdr:from>
    <xdr:to>
      <xdr:col>1</xdr:col>
      <xdr:colOff>208017</xdr:colOff>
      <xdr:row>8</xdr:row>
      <xdr:rowOff>109479</xdr:rowOff>
    </xdr:to>
    <xdr:sp macro="" textlink="">
      <xdr:nvSpPr>
        <xdr:cNvPr id="1092" name="Text Box 68">
          <a:extLst>
            <a:ext uri="{FF2B5EF4-FFF2-40B4-BE49-F238E27FC236}">
              <a16:creationId xmlns="" xmlns:a16="http://schemas.microsoft.com/office/drawing/2014/main" id="{00000000-0008-0000-0000-000044040000}"/>
            </a:ext>
          </a:extLst>
        </xdr:cNvPr>
        <xdr:cNvSpPr txBox="1">
          <a:spLocks noChangeArrowheads="1"/>
        </xdr:cNvSpPr>
      </xdr:nvSpPr>
      <xdr:spPr bwMode="auto">
        <a:xfrm>
          <a:off x="690356" y="1335689"/>
          <a:ext cx="809558" cy="437931"/>
        </a:xfrm>
        <a:prstGeom prst="rect">
          <a:avLst/>
        </a:prstGeom>
        <a:noFill/>
        <a:ln w="9525">
          <a:noFill/>
          <a:miter lim="800000"/>
          <a:headEnd/>
          <a:tailEnd/>
        </a:ln>
      </xdr:spPr>
      <xdr:txBody>
        <a:bodyPr vertOverflow="clip" wrap="square" lIns="36576" tIns="27432" rIns="0" bIns="0" anchor="t" upright="1"/>
        <a:lstStyle/>
        <a:p>
          <a:pPr algn="l" rtl="1">
            <a:defRPr sz="1000"/>
          </a:pPr>
          <a:r>
            <a:rPr lang="es-MX" sz="1000" b="1" i="0" strike="noStrike">
              <a:solidFill>
                <a:srgbClr val="000000"/>
              </a:solidFill>
              <a:latin typeface="Arial"/>
              <a:cs typeface="Arial"/>
            </a:rPr>
            <a:t>Aspecto ambiental</a:t>
          </a:r>
        </a:p>
      </xdr:txBody>
    </xdr:sp>
    <xdr:clientData/>
  </xdr:twoCellAnchor>
  <xdr:oneCellAnchor>
    <xdr:from>
      <xdr:col>0</xdr:col>
      <xdr:colOff>0</xdr:colOff>
      <xdr:row>9</xdr:row>
      <xdr:rowOff>704850</xdr:rowOff>
    </xdr:from>
    <xdr:ext cx="1039644" cy="175176"/>
    <xdr:sp macro="" textlink="">
      <xdr:nvSpPr>
        <xdr:cNvPr id="1869" name="Text Box 845">
          <a:extLst>
            <a:ext uri="{FF2B5EF4-FFF2-40B4-BE49-F238E27FC236}">
              <a16:creationId xmlns="" xmlns:a16="http://schemas.microsoft.com/office/drawing/2014/main" id="{00000000-0008-0000-0000-00004D070000}"/>
            </a:ext>
          </a:extLst>
        </xdr:cNvPr>
        <xdr:cNvSpPr txBox="1">
          <a:spLocks noChangeArrowheads="1"/>
        </xdr:cNvSpPr>
      </xdr:nvSpPr>
      <xdr:spPr bwMode="auto">
        <a:xfrm>
          <a:off x="0" y="3551144"/>
          <a:ext cx="1039644" cy="175176"/>
        </a:xfrm>
        <a:prstGeom prst="rect">
          <a:avLst/>
        </a:prstGeom>
        <a:noFill/>
        <a:ln w="9525">
          <a:noFill/>
          <a:miter lim="800000"/>
          <a:headEnd/>
          <a:tailEnd/>
        </a:ln>
      </xdr:spPr>
      <xdr:txBody>
        <a:bodyPr wrap="none" lIns="27432" tIns="27432" rIns="0" bIns="0" anchor="t" upright="1">
          <a:spAutoFit/>
        </a:bodyPr>
        <a:lstStyle/>
        <a:p>
          <a:pPr algn="l" rtl="1">
            <a:defRPr sz="1000"/>
          </a:pPr>
          <a:r>
            <a:rPr lang="es-MX" sz="1000" b="1" i="0" strike="noStrike">
              <a:solidFill>
                <a:srgbClr val="000000"/>
              </a:solidFill>
              <a:latin typeface="Arial"/>
              <a:cs typeface="Arial"/>
            </a:rPr>
            <a:t>Áreas- Actividad</a:t>
          </a:r>
        </a:p>
      </xdr:txBody>
    </xdr:sp>
    <xdr:clientData/>
  </xdr:oneCellAnchor>
  <xdr:twoCellAnchor editAs="oneCell">
    <xdr:from>
      <xdr:col>2</xdr:col>
      <xdr:colOff>35717</xdr:colOff>
      <xdr:row>1</xdr:row>
      <xdr:rowOff>0</xdr:rowOff>
    </xdr:from>
    <xdr:to>
      <xdr:col>6</xdr:col>
      <xdr:colOff>6612</xdr:colOff>
      <xdr:row>3</xdr:row>
      <xdr:rowOff>654843</xdr:rowOff>
    </xdr:to>
    <xdr:pic>
      <xdr:nvPicPr>
        <xdr:cNvPr id="7" name="1 Imagen" descr="LOGO ITVY_r50 (2)">
          <a:extLst>
            <a:ext uri="{FF2B5EF4-FFF2-40B4-BE49-F238E27FC236}">
              <a16:creationId xmlns=""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4967" y="166688"/>
          <a:ext cx="1464469" cy="138112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A504"/>
  <sheetViews>
    <sheetView showGridLines="0" tabSelected="1" zoomScaleNormal="100" zoomScaleSheetLayoutView="100" zoomScalePageLayoutView="70" workbookViewId="0">
      <selection activeCell="T71" sqref="T71"/>
    </sheetView>
  </sheetViews>
  <sheetFormatPr baseColWidth="10" defaultRowHeight="12.75" x14ac:dyDescent="0.2"/>
  <cols>
    <col min="1" max="1" width="19.42578125" style="1" customWidth="1"/>
    <col min="2" max="2" width="3.7109375" bestFit="1" customWidth="1"/>
    <col min="3" max="3" width="4.5703125" style="3" customWidth="1"/>
    <col min="4" max="4" width="5.5703125" customWidth="1"/>
    <col min="5" max="5" width="5" customWidth="1"/>
    <col min="6" max="6" width="6.28515625" customWidth="1"/>
    <col min="7" max="7" width="15.42578125" customWidth="1"/>
    <col min="8" max="9" width="6.28515625" customWidth="1"/>
    <col min="10" max="10" width="4" customWidth="1"/>
    <col min="11" max="12" width="5" customWidth="1"/>
    <col min="13" max="13" width="8.140625" customWidth="1"/>
    <col min="14" max="14" width="6.85546875" customWidth="1"/>
    <col min="15" max="15" width="3.7109375" customWidth="1"/>
    <col min="16" max="16" width="5.28515625" customWidth="1"/>
    <col min="17" max="17" width="4.42578125" bestFit="1" customWidth="1"/>
    <col min="18" max="19" width="7" customWidth="1"/>
    <col min="20" max="21" width="4.42578125" customWidth="1"/>
    <col min="22" max="22" width="5.7109375" customWidth="1"/>
    <col min="23" max="23" width="7.7109375" customWidth="1"/>
    <col min="24" max="24" width="20" customWidth="1"/>
    <col min="25" max="25" width="8.5703125" customWidth="1"/>
    <col min="26" max="26" width="11.42578125" style="16"/>
  </cols>
  <sheetData>
    <row r="1" spans="1:27" ht="13.5" thickBot="1" x14ac:dyDescent="0.25">
      <c r="C1" s="4"/>
    </row>
    <row r="2" spans="1:27" s="4" customFormat="1" ht="36" customHeight="1" x14ac:dyDescent="0.2">
      <c r="A2" s="178"/>
      <c r="B2" s="179"/>
      <c r="C2" s="179"/>
      <c r="D2" s="179"/>
      <c r="E2" s="179"/>
      <c r="F2" s="179"/>
      <c r="G2" s="180"/>
      <c r="H2" s="187" t="s">
        <v>65</v>
      </c>
      <c r="I2" s="188"/>
      <c r="J2" s="188"/>
      <c r="K2" s="188"/>
      <c r="L2" s="188"/>
      <c r="M2" s="188"/>
      <c r="N2" s="188"/>
      <c r="O2" s="188"/>
      <c r="P2" s="188"/>
      <c r="Q2" s="188"/>
      <c r="R2" s="188"/>
      <c r="S2" s="188"/>
      <c r="T2" s="188"/>
      <c r="U2" s="188"/>
      <c r="V2" s="188"/>
      <c r="W2" s="188"/>
      <c r="X2" s="188"/>
      <c r="Y2" s="189"/>
      <c r="Z2" s="17"/>
    </row>
    <row r="3" spans="1:27" s="4" customFormat="1" ht="21.75" customHeight="1" x14ac:dyDescent="0.2">
      <c r="A3" s="181"/>
      <c r="B3" s="182"/>
      <c r="C3" s="182"/>
      <c r="D3" s="182"/>
      <c r="E3" s="182"/>
      <c r="F3" s="182"/>
      <c r="G3" s="183"/>
      <c r="H3" s="190"/>
      <c r="I3" s="191"/>
      <c r="J3" s="191"/>
      <c r="K3" s="191"/>
      <c r="L3" s="191"/>
      <c r="M3" s="191"/>
      <c r="N3" s="191"/>
      <c r="O3" s="191"/>
      <c r="P3" s="191"/>
      <c r="Q3" s="191"/>
      <c r="R3" s="191"/>
      <c r="S3" s="191"/>
      <c r="T3" s="191"/>
      <c r="U3" s="191"/>
      <c r="V3" s="191"/>
      <c r="W3" s="191"/>
      <c r="X3" s="191"/>
      <c r="Y3" s="192"/>
      <c r="Z3" s="17"/>
    </row>
    <row r="4" spans="1:27" s="4" customFormat="1" ht="57" customHeight="1" thickBot="1" x14ac:dyDescent="0.25">
      <c r="A4" s="184"/>
      <c r="B4" s="185"/>
      <c r="C4" s="185"/>
      <c r="D4" s="185"/>
      <c r="E4" s="185"/>
      <c r="F4" s="185"/>
      <c r="G4" s="186"/>
      <c r="H4" s="193"/>
      <c r="I4" s="194"/>
      <c r="J4" s="194"/>
      <c r="K4" s="194"/>
      <c r="L4" s="194"/>
      <c r="M4" s="194"/>
      <c r="N4" s="194"/>
      <c r="O4" s="194"/>
      <c r="P4" s="194"/>
      <c r="Q4" s="194"/>
      <c r="R4" s="194"/>
      <c r="S4" s="194"/>
      <c r="T4" s="194"/>
      <c r="U4" s="194"/>
      <c r="V4" s="194"/>
      <c r="W4" s="194"/>
      <c r="X4" s="194"/>
      <c r="Y4" s="195"/>
      <c r="Z4" s="17"/>
    </row>
    <row r="5" spans="1:27" s="4" customFormat="1" ht="9.75" customHeight="1" thickBot="1" x14ac:dyDescent="0.25">
      <c r="C5" s="12"/>
      <c r="D5" s="13"/>
      <c r="E5" s="13"/>
      <c r="F5" s="13"/>
      <c r="G5" s="13"/>
      <c r="H5" s="13"/>
      <c r="I5" s="13"/>
      <c r="J5" s="13"/>
      <c r="K5" s="13"/>
      <c r="L5" s="13"/>
      <c r="M5" s="13"/>
      <c r="N5" s="13"/>
      <c r="O5" s="13"/>
      <c r="P5" s="13"/>
      <c r="Q5" s="13"/>
      <c r="R5" s="13"/>
      <c r="S5" s="13"/>
      <c r="T5" s="13"/>
      <c r="U5" s="13"/>
      <c r="V5" s="13"/>
      <c r="W5" s="13"/>
      <c r="X5" s="10"/>
      <c r="Y5" s="11"/>
      <c r="Z5" s="17"/>
    </row>
    <row r="6" spans="1:27" ht="22.5" customHeight="1" thickBot="1" x14ac:dyDescent="0.25">
      <c r="A6" s="163"/>
      <c r="B6" s="164"/>
      <c r="C6" s="151" t="s">
        <v>0</v>
      </c>
      <c r="D6" s="209" t="s">
        <v>67</v>
      </c>
      <c r="E6" s="210"/>
      <c r="F6" s="211"/>
      <c r="G6" s="211"/>
      <c r="H6" s="211"/>
      <c r="I6" s="211"/>
      <c r="J6" s="211"/>
      <c r="K6" s="211"/>
      <c r="L6" s="211"/>
      <c r="M6" s="211"/>
      <c r="N6" s="211"/>
      <c r="O6" s="211"/>
      <c r="P6" s="211"/>
      <c r="Q6" s="211"/>
      <c r="R6" s="211"/>
      <c r="S6" s="211"/>
      <c r="T6" s="211"/>
      <c r="U6" s="211"/>
      <c r="V6" s="211"/>
      <c r="W6" s="211"/>
      <c r="X6" s="211"/>
      <c r="Y6" s="72" t="s">
        <v>7</v>
      </c>
    </row>
    <row r="7" spans="1:27" ht="22.5" customHeight="1" thickBot="1" x14ac:dyDescent="0.25">
      <c r="A7" s="165"/>
      <c r="B7" s="166"/>
      <c r="C7" s="152"/>
      <c r="D7" s="155" t="s">
        <v>68</v>
      </c>
      <c r="E7" s="156"/>
      <c r="F7" s="144" t="s">
        <v>6</v>
      </c>
      <c r="G7" s="144"/>
      <c r="H7" s="144"/>
      <c r="I7" s="144"/>
      <c r="J7" s="144"/>
      <c r="K7" s="144"/>
      <c r="L7" s="144"/>
      <c r="M7" s="144"/>
      <c r="N7" s="144"/>
      <c r="O7" s="144"/>
      <c r="P7" s="144"/>
      <c r="Q7" s="144"/>
      <c r="R7" s="144"/>
      <c r="S7" s="144"/>
      <c r="T7" s="144"/>
      <c r="U7" s="144"/>
      <c r="V7" s="144"/>
      <c r="W7" s="144"/>
      <c r="X7" s="145"/>
      <c r="Y7" s="73"/>
    </row>
    <row r="8" spans="1:27" ht="12.75" customHeight="1" thickBot="1" x14ac:dyDescent="0.25">
      <c r="A8" s="165"/>
      <c r="B8" s="166"/>
      <c r="C8" s="152"/>
      <c r="D8" s="157"/>
      <c r="E8" s="158"/>
      <c r="F8" s="197" t="s">
        <v>69</v>
      </c>
      <c r="G8" s="197"/>
      <c r="H8" s="197"/>
      <c r="I8" s="198"/>
      <c r="J8" s="148" t="s">
        <v>34</v>
      </c>
      <c r="K8" s="148"/>
      <c r="L8" s="148"/>
      <c r="M8" s="148"/>
      <c r="N8" s="149"/>
      <c r="O8" s="149"/>
      <c r="P8" s="149"/>
      <c r="Q8" s="149"/>
      <c r="R8" s="149"/>
      <c r="S8" s="149"/>
      <c r="T8" s="149"/>
      <c r="U8" s="149"/>
      <c r="V8" s="149"/>
      <c r="W8" s="150"/>
      <c r="X8" s="146" t="s">
        <v>72</v>
      </c>
      <c r="Y8" s="73"/>
    </row>
    <row r="9" spans="1:27" ht="27.75" customHeight="1" thickBot="1" x14ac:dyDescent="0.25">
      <c r="A9" s="165"/>
      <c r="B9" s="166"/>
      <c r="C9" s="152"/>
      <c r="D9" s="159"/>
      <c r="E9" s="160"/>
      <c r="F9" s="199"/>
      <c r="G9" s="199"/>
      <c r="H9" s="199"/>
      <c r="I9" s="200"/>
      <c r="J9" s="196" t="s">
        <v>70</v>
      </c>
      <c r="K9" s="196"/>
      <c r="L9" s="196"/>
      <c r="M9" s="196"/>
      <c r="N9" s="173" t="s">
        <v>71</v>
      </c>
      <c r="O9" s="174"/>
      <c r="P9" s="174"/>
      <c r="Q9" s="174"/>
      <c r="R9" s="174"/>
      <c r="S9" s="174"/>
      <c r="T9" s="174"/>
      <c r="U9" s="174"/>
      <c r="V9" s="174"/>
      <c r="W9" s="175"/>
      <c r="X9" s="147"/>
      <c r="Y9" s="73"/>
    </row>
    <row r="10" spans="1:27" ht="56.25" customHeight="1" x14ac:dyDescent="0.2">
      <c r="A10" s="165"/>
      <c r="B10" s="166"/>
      <c r="C10" s="152"/>
      <c r="D10" s="100" t="s">
        <v>88</v>
      </c>
      <c r="E10" s="169" t="s">
        <v>11</v>
      </c>
      <c r="F10" s="153" t="s">
        <v>12</v>
      </c>
      <c r="G10" s="171" t="s">
        <v>13</v>
      </c>
      <c r="H10" s="201" t="s">
        <v>14</v>
      </c>
      <c r="I10" s="201" t="s">
        <v>63</v>
      </c>
      <c r="J10" s="203" t="s">
        <v>15</v>
      </c>
      <c r="K10" s="205" t="s">
        <v>82</v>
      </c>
      <c r="L10" s="138" t="s">
        <v>80</v>
      </c>
      <c r="M10" s="138" t="s">
        <v>81</v>
      </c>
      <c r="N10" s="138" t="s">
        <v>17</v>
      </c>
      <c r="O10" s="176" t="s">
        <v>16</v>
      </c>
      <c r="P10" s="140" t="s">
        <v>18</v>
      </c>
      <c r="Q10" s="140" t="s">
        <v>87</v>
      </c>
      <c r="R10" s="140" t="s">
        <v>19</v>
      </c>
      <c r="S10" s="140" t="s">
        <v>28</v>
      </c>
      <c r="T10" s="142" t="s">
        <v>20</v>
      </c>
      <c r="U10" s="207" t="s">
        <v>26</v>
      </c>
      <c r="V10" s="212" t="s">
        <v>21</v>
      </c>
      <c r="W10" s="140" t="s">
        <v>83</v>
      </c>
      <c r="X10" s="161" t="s">
        <v>30</v>
      </c>
      <c r="Y10" s="214" t="s">
        <v>29</v>
      </c>
      <c r="Z10" s="73"/>
      <c r="AA10" s="16"/>
    </row>
    <row r="11" spans="1:27" ht="18.75" customHeight="1" thickBot="1" x14ac:dyDescent="0.25">
      <c r="A11" s="167"/>
      <c r="B11" s="168"/>
      <c r="C11" s="152"/>
      <c r="D11" s="101"/>
      <c r="E11" s="170"/>
      <c r="F11" s="154"/>
      <c r="G11" s="172"/>
      <c r="H11" s="202"/>
      <c r="I11" s="202"/>
      <c r="J11" s="204"/>
      <c r="K11" s="206"/>
      <c r="L11" s="139"/>
      <c r="M11" s="139"/>
      <c r="N11" s="139"/>
      <c r="O11" s="177"/>
      <c r="P11" s="141"/>
      <c r="Q11" s="141"/>
      <c r="R11" s="141"/>
      <c r="S11" s="141"/>
      <c r="T11" s="143"/>
      <c r="U11" s="208"/>
      <c r="V11" s="213"/>
      <c r="W11" s="141"/>
      <c r="X11" s="162"/>
      <c r="Y11" s="215"/>
      <c r="Z11" s="73"/>
      <c r="AA11" s="16"/>
    </row>
    <row r="12" spans="1:27" ht="12" customHeight="1" x14ac:dyDescent="0.2">
      <c r="A12" s="114" t="s">
        <v>22</v>
      </c>
      <c r="B12" s="115"/>
      <c r="C12" s="39" t="s">
        <v>1</v>
      </c>
      <c r="D12" s="87">
        <v>0</v>
      </c>
      <c r="E12" s="40">
        <v>1</v>
      </c>
      <c r="F12" s="41">
        <v>0</v>
      </c>
      <c r="G12" s="41">
        <v>3</v>
      </c>
      <c r="H12" s="41">
        <v>0</v>
      </c>
      <c r="I12" s="41">
        <v>3</v>
      </c>
      <c r="J12" s="42">
        <v>0</v>
      </c>
      <c r="K12" s="43">
        <v>0</v>
      </c>
      <c r="L12" s="41">
        <v>0</v>
      </c>
      <c r="M12" s="41">
        <v>1</v>
      </c>
      <c r="N12" s="41">
        <v>0</v>
      </c>
      <c r="O12" s="41">
        <v>3</v>
      </c>
      <c r="P12" s="44">
        <v>1</v>
      </c>
      <c r="Q12" s="45">
        <v>0</v>
      </c>
      <c r="R12" s="45">
        <v>3</v>
      </c>
      <c r="S12" s="45">
        <v>0</v>
      </c>
      <c r="T12" s="45">
        <v>0</v>
      </c>
      <c r="U12" s="45">
        <v>3</v>
      </c>
      <c r="V12" s="45">
        <v>1</v>
      </c>
      <c r="W12" s="45">
        <v>1</v>
      </c>
      <c r="X12" s="45">
        <v>3</v>
      </c>
      <c r="Y12" s="45">
        <v>0</v>
      </c>
      <c r="Z12" s="19"/>
      <c r="AA12" s="16"/>
    </row>
    <row r="13" spans="1:27" ht="12" customHeight="1" x14ac:dyDescent="0.2">
      <c r="A13" s="116"/>
      <c r="B13" s="117"/>
      <c r="C13" s="46" t="s">
        <v>2</v>
      </c>
      <c r="D13" s="88">
        <v>0</v>
      </c>
      <c r="E13" s="47">
        <v>1</v>
      </c>
      <c r="F13" s="48">
        <v>0</v>
      </c>
      <c r="G13" s="48">
        <v>3</v>
      </c>
      <c r="H13" s="48">
        <v>0</v>
      </c>
      <c r="I13" s="48">
        <v>1</v>
      </c>
      <c r="J13" s="49">
        <v>0</v>
      </c>
      <c r="K13" s="50">
        <v>0</v>
      </c>
      <c r="L13" s="48">
        <v>0</v>
      </c>
      <c r="M13" s="48">
        <v>2</v>
      </c>
      <c r="N13" s="48">
        <v>0</v>
      </c>
      <c r="O13" s="48">
        <v>1</v>
      </c>
      <c r="P13" s="47">
        <v>1</v>
      </c>
      <c r="Q13" s="48">
        <v>0</v>
      </c>
      <c r="R13" s="48">
        <v>3</v>
      </c>
      <c r="S13" s="48">
        <v>0</v>
      </c>
      <c r="T13" s="48">
        <v>0</v>
      </c>
      <c r="U13" s="48">
        <v>2</v>
      </c>
      <c r="V13" s="48">
        <v>1</v>
      </c>
      <c r="W13" s="48">
        <v>1</v>
      </c>
      <c r="X13" s="48">
        <v>3</v>
      </c>
      <c r="Y13" s="48">
        <v>0</v>
      </c>
      <c r="Z13" s="20"/>
      <c r="AA13" s="16"/>
    </row>
    <row r="14" spans="1:27" ht="12" customHeight="1" x14ac:dyDescent="0.2">
      <c r="A14" s="116"/>
      <c r="B14" s="117"/>
      <c r="C14" s="46" t="s">
        <v>3</v>
      </c>
      <c r="D14" s="88">
        <v>0</v>
      </c>
      <c r="E14" s="51">
        <v>3</v>
      </c>
      <c r="F14" s="52">
        <v>0</v>
      </c>
      <c r="G14" s="52">
        <v>3</v>
      </c>
      <c r="H14" s="52">
        <v>0</v>
      </c>
      <c r="I14" s="52">
        <v>1</v>
      </c>
      <c r="J14" s="53">
        <v>0</v>
      </c>
      <c r="K14" s="54">
        <v>0</v>
      </c>
      <c r="L14" s="52">
        <v>0</v>
      </c>
      <c r="M14" s="52">
        <v>1</v>
      </c>
      <c r="N14" s="52">
        <v>0</v>
      </c>
      <c r="O14" s="52">
        <v>1</v>
      </c>
      <c r="P14" s="51">
        <v>1</v>
      </c>
      <c r="Q14" s="52">
        <v>0</v>
      </c>
      <c r="R14" s="52">
        <v>3</v>
      </c>
      <c r="S14" s="52">
        <v>0</v>
      </c>
      <c r="T14" s="52">
        <v>0</v>
      </c>
      <c r="U14" s="52">
        <v>2</v>
      </c>
      <c r="V14" s="52">
        <v>1</v>
      </c>
      <c r="W14" s="52">
        <v>2</v>
      </c>
      <c r="X14" s="52">
        <v>1</v>
      </c>
      <c r="Y14" s="52">
        <v>0</v>
      </c>
      <c r="Z14" s="20"/>
      <c r="AA14" s="16"/>
    </row>
    <row r="15" spans="1:27" s="2" customFormat="1" ht="14.25" customHeight="1" x14ac:dyDescent="0.2">
      <c r="A15" s="116"/>
      <c r="B15" s="117"/>
      <c r="C15" s="55" t="s">
        <v>4</v>
      </c>
      <c r="D15" s="88">
        <v>0</v>
      </c>
      <c r="E15" s="56">
        <f>E12*E13*E14</f>
        <v>3</v>
      </c>
      <c r="F15" s="56">
        <f t="shared" ref="F15:W15" si="0">F12*F13*F14</f>
        <v>0</v>
      </c>
      <c r="G15" s="56">
        <f t="shared" si="0"/>
        <v>27</v>
      </c>
      <c r="H15" s="56">
        <f t="shared" si="0"/>
        <v>0</v>
      </c>
      <c r="I15" s="56">
        <f t="shared" si="0"/>
        <v>3</v>
      </c>
      <c r="J15" s="57">
        <f t="shared" si="0"/>
        <v>0</v>
      </c>
      <c r="K15" s="58">
        <f>K12*K13*K14</f>
        <v>0</v>
      </c>
      <c r="L15" s="56">
        <f t="shared" si="0"/>
        <v>0</v>
      </c>
      <c r="M15" s="56">
        <f t="shared" si="0"/>
        <v>2</v>
      </c>
      <c r="N15" s="56">
        <f t="shared" si="0"/>
        <v>0</v>
      </c>
      <c r="O15" s="56">
        <f t="shared" ref="O15" si="1">O12*O13*O14</f>
        <v>3</v>
      </c>
      <c r="P15" s="56">
        <f t="shared" si="0"/>
        <v>1</v>
      </c>
      <c r="Q15" s="56">
        <f t="shared" si="0"/>
        <v>0</v>
      </c>
      <c r="R15" s="56">
        <f t="shared" si="0"/>
        <v>27</v>
      </c>
      <c r="S15" s="56">
        <f t="shared" si="0"/>
        <v>0</v>
      </c>
      <c r="T15" s="56">
        <f t="shared" si="0"/>
        <v>0</v>
      </c>
      <c r="U15" s="56">
        <f t="shared" si="0"/>
        <v>12</v>
      </c>
      <c r="V15" s="56">
        <f t="shared" si="0"/>
        <v>1</v>
      </c>
      <c r="W15" s="56">
        <f t="shared" si="0"/>
        <v>2</v>
      </c>
      <c r="X15" s="56">
        <f>X12*X13*X14</f>
        <v>9</v>
      </c>
      <c r="Y15" s="56">
        <f>Y12*Y13*Y14</f>
        <v>0</v>
      </c>
      <c r="Z15" s="21">
        <f>SUM(F15:Y15)</f>
        <v>87</v>
      </c>
      <c r="AA15" s="18"/>
    </row>
    <row r="16" spans="1:27" s="24" customFormat="1" ht="14.25" customHeight="1" thickBot="1" x14ac:dyDescent="0.25">
      <c r="A16" s="118" t="s">
        <v>5</v>
      </c>
      <c r="B16" s="119"/>
      <c r="C16" s="59"/>
      <c r="D16" s="60" t="s">
        <v>90</v>
      </c>
      <c r="E16" s="60" t="str">
        <f>IF(E15&gt;=18,"S","NS")</f>
        <v>NS</v>
      </c>
      <c r="F16" s="60" t="str">
        <f t="shared" ref="F16:Y16" si="2">IF(F15&gt;=18,"S","NS")</f>
        <v>NS</v>
      </c>
      <c r="G16" s="60" t="str">
        <f t="shared" si="2"/>
        <v>S</v>
      </c>
      <c r="H16" s="60" t="str">
        <f t="shared" si="2"/>
        <v>NS</v>
      </c>
      <c r="I16" s="60" t="str">
        <f t="shared" si="2"/>
        <v>NS</v>
      </c>
      <c r="J16" s="61" t="str">
        <f t="shared" si="2"/>
        <v>NS</v>
      </c>
      <c r="K16" s="62" t="str">
        <f t="shared" si="2"/>
        <v>NS</v>
      </c>
      <c r="L16" s="60" t="str">
        <f t="shared" si="2"/>
        <v>NS</v>
      </c>
      <c r="M16" s="60" t="str">
        <f t="shared" si="2"/>
        <v>NS</v>
      </c>
      <c r="N16" s="60" t="str">
        <f t="shared" si="2"/>
        <v>NS</v>
      </c>
      <c r="O16" s="60" t="str">
        <f t="shared" ref="O16" si="3">IF(O15&gt;=18,"S","NS")</f>
        <v>NS</v>
      </c>
      <c r="P16" s="60" t="str">
        <f t="shared" si="2"/>
        <v>NS</v>
      </c>
      <c r="Q16" s="60" t="str">
        <f t="shared" si="2"/>
        <v>NS</v>
      </c>
      <c r="R16" s="60" t="str">
        <f t="shared" si="2"/>
        <v>S</v>
      </c>
      <c r="S16" s="60" t="str">
        <f t="shared" si="2"/>
        <v>NS</v>
      </c>
      <c r="T16" s="60" t="str">
        <f t="shared" si="2"/>
        <v>NS</v>
      </c>
      <c r="U16" s="60" t="str">
        <f t="shared" si="2"/>
        <v>NS</v>
      </c>
      <c r="V16" s="60" t="str">
        <f t="shared" si="2"/>
        <v>NS</v>
      </c>
      <c r="W16" s="60" t="str">
        <f t="shared" si="2"/>
        <v>NS</v>
      </c>
      <c r="X16" s="60" t="str">
        <f t="shared" si="2"/>
        <v>NS</v>
      </c>
      <c r="Y16" s="60" t="str">
        <f t="shared" si="2"/>
        <v>NS</v>
      </c>
      <c r="Z16" s="23" t="s">
        <v>35</v>
      </c>
    </row>
    <row r="17" spans="1:27" ht="12" customHeight="1" x14ac:dyDescent="0.2">
      <c r="A17" s="114" t="s">
        <v>23</v>
      </c>
      <c r="B17" s="115"/>
      <c r="C17" s="39" t="s">
        <v>1</v>
      </c>
      <c r="D17" s="87">
        <v>0</v>
      </c>
      <c r="E17" s="40">
        <v>0</v>
      </c>
      <c r="F17" s="41">
        <v>0</v>
      </c>
      <c r="G17" s="41">
        <v>0</v>
      </c>
      <c r="H17" s="41">
        <v>0</v>
      </c>
      <c r="I17" s="41">
        <v>1</v>
      </c>
      <c r="J17" s="42">
        <v>0</v>
      </c>
      <c r="K17" s="43">
        <v>0</v>
      </c>
      <c r="L17" s="41">
        <v>0</v>
      </c>
      <c r="M17" s="41">
        <v>3</v>
      </c>
      <c r="N17" s="41">
        <v>0</v>
      </c>
      <c r="O17" s="41">
        <v>0</v>
      </c>
      <c r="P17" s="40">
        <v>0</v>
      </c>
      <c r="Q17" s="41">
        <v>0</v>
      </c>
      <c r="R17" s="41">
        <v>3</v>
      </c>
      <c r="S17" s="41">
        <v>3</v>
      </c>
      <c r="T17" s="41">
        <v>0</v>
      </c>
      <c r="U17" s="41">
        <v>0</v>
      </c>
      <c r="V17" s="41">
        <v>3</v>
      </c>
      <c r="W17" s="41">
        <v>1</v>
      </c>
      <c r="X17" s="41">
        <v>3</v>
      </c>
      <c r="Y17" s="41">
        <v>0</v>
      </c>
      <c r="Z17" s="21" t="s">
        <v>35</v>
      </c>
      <c r="AA17" s="16"/>
    </row>
    <row r="18" spans="1:27" ht="12" customHeight="1" x14ac:dyDescent="0.2">
      <c r="A18" s="116"/>
      <c r="B18" s="117"/>
      <c r="C18" s="46" t="s">
        <v>2</v>
      </c>
      <c r="D18" s="88">
        <v>0</v>
      </c>
      <c r="E18" s="47">
        <v>0</v>
      </c>
      <c r="F18" s="52">
        <v>0</v>
      </c>
      <c r="G18" s="52">
        <v>0</v>
      </c>
      <c r="H18" s="48">
        <v>0</v>
      </c>
      <c r="I18" s="48">
        <v>1</v>
      </c>
      <c r="J18" s="49">
        <v>0</v>
      </c>
      <c r="K18" s="50">
        <v>0</v>
      </c>
      <c r="L18" s="48">
        <v>0</v>
      </c>
      <c r="M18" s="48">
        <v>2</v>
      </c>
      <c r="N18" s="48">
        <v>0</v>
      </c>
      <c r="O18" s="48">
        <v>0</v>
      </c>
      <c r="P18" s="51">
        <v>0</v>
      </c>
      <c r="Q18" s="52">
        <v>0</v>
      </c>
      <c r="R18" s="52">
        <v>3</v>
      </c>
      <c r="S18" s="52">
        <v>3</v>
      </c>
      <c r="T18" s="48">
        <v>0</v>
      </c>
      <c r="U18" s="48">
        <v>0</v>
      </c>
      <c r="V18" s="48">
        <v>3</v>
      </c>
      <c r="W18" s="48">
        <v>1</v>
      </c>
      <c r="X18" s="52">
        <v>3</v>
      </c>
      <c r="Y18" s="48">
        <v>0</v>
      </c>
      <c r="Z18" s="21" t="s">
        <v>35</v>
      </c>
      <c r="AA18" s="16"/>
    </row>
    <row r="19" spans="1:27" ht="12" customHeight="1" x14ac:dyDescent="0.2">
      <c r="A19" s="116"/>
      <c r="B19" s="117"/>
      <c r="C19" s="46" t="s">
        <v>3</v>
      </c>
      <c r="D19" s="88">
        <v>0</v>
      </c>
      <c r="E19" s="51">
        <v>0</v>
      </c>
      <c r="F19" s="52">
        <v>0</v>
      </c>
      <c r="G19" s="52">
        <v>0</v>
      </c>
      <c r="H19" s="52">
        <v>0</v>
      </c>
      <c r="I19" s="52">
        <v>1</v>
      </c>
      <c r="J19" s="53">
        <v>0</v>
      </c>
      <c r="K19" s="54">
        <v>0</v>
      </c>
      <c r="L19" s="52">
        <v>0</v>
      </c>
      <c r="M19" s="52">
        <v>3</v>
      </c>
      <c r="N19" s="52">
        <v>0</v>
      </c>
      <c r="O19" s="52">
        <v>0</v>
      </c>
      <c r="P19" s="51">
        <v>0</v>
      </c>
      <c r="Q19" s="52">
        <v>0</v>
      </c>
      <c r="R19" s="52">
        <v>3</v>
      </c>
      <c r="S19" s="52">
        <v>2</v>
      </c>
      <c r="T19" s="52">
        <v>0</v>
      </c>
      <c r="U19" s="52">
        <v>0</v>
      </c>
      <c r="V19" s="52">
        <v>3</v>
      </c>
      <c r="W19" s="52">
        <v>1</v>
      </c>
      <c r="X19" s="52">
        <v>1</v>
      </c>
      <c r="Y19" s="52">
        <v>0</v>
      </c>
      <c r="Z19" s="21" t="s">
        <v>35</v>
      </c>
      <c r="AA19" s="16"/>
    </row>
    <row r="20" spans="1:27" ht="12" customHeight="1" x14ac:dyDescent="0.2">
      <c r="A20" s="116"/>
      <c r="B20" s="117"/>
      <c r="C20" s="55" t="s">
        <v>4</v>
      </c>
      <c r="D20" s="55">
        <v>0</v>
      </c>
      <c r="E20" s="56">
        <f>E17*E18*E19</f>
        <v>0</v>
      </c>
      <c r="F20" s="56">
        <f t="shared" ref="F20" si="4">F17*F18*F19</f>
        <v>0</v>
      </c>
      <c r="G20" s="56">
        <f t="shared" ref="G20" si="5">G17*G18*G19</f>
        <v>0</v>
      </c>
      <c r="H20" s="56">
        <f t="shared" ref="H20" si="6">H17*H18*H19</f>
        <v>0</v>
      </c>
      <c r="I20" s="56">
        <f t="shared" ref="I20" si="7">I17*I18*I19</f>
        <v>1</v>
      </c>
      <c r="J20" s="57">
        <f t="shared" ref="J20" si="8">J17*J18*J19</f>
        <v>0</v>
      </c>
      <c r="K20" s="58">
        <f t="shared" ref="K20" si="9">K17*K18*K19</f>
        <v>0</v>
      </c>
      <c r="L20" s="56">
        <f t="shared" ref="L20" si="10">L17*L18*L19</f>
        <v>0</v>
      </c>
      <c r="M20" s="56">
        <f t="shared" ref="M20" si="11">M17*M18*M19</f>
        <v>18</v>
      </c>
      <c r="N20" s="56">
        <f t="shared" ref="N20" si="12">N17*N18*N19</f>
        <v>0</v>
      </c>
      <c r="O20" s="56">
        <f t="shared" ref="O20" si="13">O17*O18*O19</f>
        <v>0</v>
      </c>
      <c r="P20" s="56">
        <f t="shared" ref="P20" si="14">P17*P18*P19</f>
        <v>0</v>
      </c>
      <c r="Q20" s="56">
        <f t="shared" ref="Q20" si="15">Q17*Q18*Q19</f>
        <v>0</v>
      </c>
      <c r="R20" s="56">
        <f t="shared" ref="R20" si="16">R17*R18*R19</f>
        <v>27</v>
      </c>
      <c r="S20" s="56">
        <f t="shared" ref="S20" si="17">S17*S18*S19</f>
        <v>18</v>
      </c>
      <c r="T20" s="56">
        <f t="shared" ref="T20" si="18">T17*T18*T19</f>
        <v>0</v>
      </c>
      <c r="U20" s="56">
        <f t="shared" ref="U20" si="19">U17*U18*U19</f>
        <v>0</v>
      </c>
      <c r="V20" s="56">
        <f t="shared" ref="V20" si="20">V17*V18*V19</f>
        <v>27</v>
      </c>
      <c r="W20" s="56">
        <f t="shared" ref="W20" si="21">W17*W18*W19</f>
        <v>1</v>
      </c>
      <c r="X20" s="56">
        <f t="shared" ref="X20" si="22">X17*X18*X19</f>
        <v>9</v>
      </c>
      <c r="Y20" s="56">
        <f t="shared" ref="Y20" si="23">Y17*Y18*Y19</f>
        <v>0</v>
      </c>
      <c r="Z20" s="21">
        <f>SUM(F20:Y20)</f>
        <v>101</v>
      </c>
      <c r="AA20" s="16"/>
    </row>
    <row r="21" spans="1:27" s="25" customFormat="1" ht="12" customHeight="1" thickBot="1" x14ac:dyDescent="0.25">
      <c r="A21" s="118" t="s">
        <v>5</v>
      </c>
      <c r="B21" s="119"/>
      <c r="C21" s="59"/>
      <c r="D21" s="60" t="s">
        <v>90</v>
      </c>
      <c r="E21" s="60" t="str">
        <f>IF(E20&gt;=18,"S","NS")</f>
        <v>NS</v>
      </c>
      <c r="F21" s="60" t="str">
        <f t="shared" ref="F21:Y21" si="24">IF(F20&gt;=18,"S","NS")</f>
        <v>NS</v>
      </c>
      <c r="G21" s="60" t="str">
        <f t="shared" si="24"/>
        <v>NS</v>
      </c>
      <c r="H21" s="60" t="str">
        <f t="shared" si="24"/>
        <v>NS</v>
      </c>
      <c r="I21" s="60" t="str">
        <f t="shared" si="24"/>
        <v>NS</v>
      </c>
      <c r="J21" s="61" t="str">
        <f t="shared" si="24"/>
        <v>NS</v>
      </c>
      <c r="K21" s="62" t="str">
        <f t="shared" si="24"/>
        <v>NS</v>
      </c>
      <c r="L21" s="60" t="str">
        <f t="shared" si="24"/>
        <v>NS</v>
      </c>
      <c r="M21" s="60" t="str">
        <f t="shared" si="24"/>
        <v>S</v>
      </c>
      <c r="N21" s="60" t="str">
        <f t="shared" si="24"/>
        <v>NS</v>
      </c>
      <c r="O21" s="60" t="str">
        <f t="shared" ref="O21" si="25">IF(O20&gt;=18,"S","NS")</f>
        <v>NS</v>
      </c>
      <c r="P21" s="60" t="str">
        <f t="shared" si="24"/>
        <v>NS</v>
      </c>
      <c r="Q21" s="60" t="str">
        <f t="shared" si="24"/>
        <v>NS</v>
      </c>
      <c r="R21" s="60" t="str">
        <f t="shared" si="24"/>
        <v>S</v>
      </c>
      <c r="S21" s="60" t="str">
        <f t="shared" si="24"/>
        <v>S</v>
      </c>
      <c r="T21" s="60" t="str">
        <f t="shared" si="24"/>
        <v>NS</v>
      </c>
      <c r="U21" s="60" t="str">
        <f t="shared" si="24"/>
        <v>NS</v>
      </c>
      <c r="V21" s="60" t="str">
        <f t="shared" si="24"/>
        <v>S</v>
      </c>
      <c r="W21" s="60" t="str">
        <f t="shared" si="24"/>
        <v>NS</v>
      </c>
      <c r="X21" s="60" t="str">
        <f t="shared" si="24"/>
        <v>NS</v>
      </c>
      <c r="Y21" s="60" t="str">
        <f t="shared" si="24"/>
        <v>NS</v>
      </c>
      <c r="Z21" s="23" t="s">
        <v>35</v>
      </c>
    </row>
    <row r="22" spans="1:27" ht="12" customHeight="1" x14ac:dyDescent="0.2">
      <c r="A22" s="114" t="s">
        <v>8</v>
      </c>
      <c r="B22" s="115"/>
      <c r="C22" s="39" t="s">
        <v>1</v>
      </c>
      <c r="D22" s="87">
        <v>0</v>
      </c>
      <c r="E22" s="40">
        <v>0</v>
      </c>
      <c r="F22" s="41">
        <v>0</v>
      </c>
      <c r="G22" s="41">
        <v>0</v>
      </c>
      <c r="H22" s="41">
        <v>0</v>
      </c>
      <c r="I22" s="41">
        <v>0</v>
      </c>
      <c r="J22" s="42">
        <v>0</v>
      </c>
      <c r="K22" s="43">
        <v>0</v>
      </c>
      <c r="L22" s="41">
        <v>0</v>
      </c>
      <c r="M22" s="41">
        <v>0</v>
      </c>
      <c r="N22" s="41">
        <v>0</v>
      </c>
      <c r="O22" s="41">
        <v>0</v>
      </c>
      <c r="P22" s="40">
        <v>0</v>
      </c>
      <c r="Q22" s="41">
        <v>0</v>
      </c>
      <c r="R22" s="41">
        <v>0</v>
      </c>
      <c r="S22" s="41">
        <v>0</v>
      </c>
      <c r="T22" s="41">
        <v>0</v>
      </c>
      <c r="U22" s="41">
        <v>0</v>
      </c>
      <c r="V22" s="41">
        <v>0</v>
      </c>
      <c r="W22" s="41">
        <v>0</v>
      </c>
      <c r="X22" s="41">
        <v>0</v>
      </c>
      <c r="Y22" s="41">
        <v>0</v>
      </c>
      <c r="Z22" s="21"/>
      <c r="AA22" s="16"/>
    </row>
    <row r="23" spans="1:27" ht="12" customHeight="1" x14ac:dyDescent="0.2">
      <c r="A23" s="116"/>
      <c r="B23" s="117"/>
      <c r="C23" s="46" t="s">
        <v>2</v>
      </c>
      <c r="D23" s="88">
        <v>0</v>
      </c>
      <c r="E23" s="51">
        <v>0</v>
      </c>
      <c r="F23" s="52">
        <v>0</v>
      </c>
      <c r="G23" s="52">
        <v>0</v>
      </c>
      <c r="H23" s="52">
        <v>0</v>
      </c>
      <c r="I23" s="52">
        <v>0</v>
      </c>
      <c r="J23" s="53">
        <v>0</v>
      </c>
      <c r="K23" s="54">
        <v>0</v>
      </c>
      <c r="L23" s="52">
        <v>0</v>
      </c>
      <c r="M23" s="52">
        <v>0</v>
      </c>
      <c r="N23" s="52">
        <v>0</v>
      </c>
      <c r="O23" s="52">
        <v>0</v>
      </c>
      <c r="P23" s="51">
        <v>0</v>
      </c>
      <c r="Q23" s="52">
        <v>0</v>
      </c>
      <c r="R23" s="52">
        <v>0</v>
      </c>
      <c r="S23" s="52">
        <v>0</v>
      </c>
      <c r="T23" s="52">
        <v>0</v>
      </c>
      <c r="U23" s="52">
        <v>0</v>
      </c>
      <c r="V23" s="52">
        <v>0</v>
      </c>
      <c r="W23" s="52">
        <v>0</v>
      </c>
      <c r="X23" s="52">
        <v>0</v>
      </c>
      <c r="Y23" s="52">
        <v>0</v>
      </c>
      <c r="Z23" s="21"/>
      <c r="AA23" s="16"/>
    </row>
    <row r="24" spans="1:27" ht="12" customHeight="1" x14ac:dyDescent="0.2">
      <c r="A24" s="116"/>
      <c r="B24" s="117"/>
      <c r="C24" s="46" t="s">
        <v>3</v>
      </c>
      <c r="D24" s="88">
        <v>0</v>
      </c>
      <c r="E24" s="51">
        <v>0</v>
      </c>
      <c r="F24" s="52">
        <v>0</v>
      </c>
      <c r="G24" s="52">
        <v>0</v>
      </c>
      <c r="H24" s="52">
        <v>0</v>
      </c>
      <c r="I24" s="52">
        <v>0</v>
      </c>
      <c r="J24" s="53">
        <v>0</v>
      </c>
      <c r="K24" s="54">
        <v>0</v>
      </c>
      <c r="L24" s="52">
        <v>0</v>
      </c>
      <c r="M24" s="52">
        <v>0</v>
      </c>
      <c r="N24" s="52">
        <v>0</v>
      </c>
      <c r="O24" s="52">
        <v>0</v>
      </c>
      <c r="P24" s="51">
        <v>0</v>
      </c>
      <c r="Q24" s="52">
        <v>0</v>
      </c>
      <c r="R24" s="52">
        <v>0</v>
      </c>
      <c r="S24" s="52">
        <v>0</v>
      </c>
      <c r="T24" s="52">
        <v>0</v>
      </c>
      <c r="U24" s="52">
        <v>0</v>
      </c>
      <c r="V24" s="52">
        <v>0</v>
      </c>
      <c r="W24" s="52">
        <v>0</v>
      </c>
      <c r="X24" s="52">
        <v>0</v>
      </c>
      <c r="Y24" s="52">
        <v>0</v>
      </c>
      <c r="Z24" s="21"/>
      <c r="AA24" s="16"/>
    </row>
    <row r="25" spans="1:27" ht="12" customHeight="1" x14ac:dyDescent="0.2">
      <c r="A25" s="116"/>
      <c r="B25" s="117"/>
      <c r="C25" s="55" t="s">
        <v>4</v>
      </c>
      <c r="D25" s="55">
        <v>0</v>
      </c>
      <c r="E25" s="56">
        <f t="shared" ref="E25:Y25" si="26">E22*E23*E24</f>
        <v>0</v>
      </c>
      <c r="F25" s="56">
        <f t="shared" si="26"/>
        <v>0</v>
      </c>
      <c r="G25" s="56">
        <f t="shared" si="26"/>
        <v>0</v>
      </c>
      <c r="H25" s="56">
        <f t="shared" si="26"/>
        <v>0</v>
      </c>
      <c r="I25" s="56">
        <f t="shared" si="26"/>
        <v>0</v>
      </c>
      <c r="J25" s="57">
        <f t="shared" si="26"/>
        <v>0</v>
      </c>
      <c r="K25" s="58">
        <f t="shared" si="26"/>
        <v>0</v>
      </c>
      <c r="L25" s="56">
        <f t="shared" si="26"/>
        <v>0</v>
      </c>
      <c r="M25" s="56">
        <f t="shared" si="26"/>
        <v>0</v>
      </c>
      <c r="N25" s="56">
        <f t="shared" si="26"/>
        <v>0</v>
      </c>
      <c r="O25" s="56">
        <f t="shared" ref="O25" si="27">O22*O23*O24</f>
        <v>0</v>
      </c>
      <c r="P25" s="56">
        <f t="shared" si="26"/>
        <v>0</v>
      </c>
      <c r="Q25" s="56">
        <f t="shared" si="26"/>
        <v>0</v>
      </c>
      <c r="R25" s="56">
        <f t="shared" si="26"/>
        <v>0</v>
      </c>
      <c r="S25" s="56">
        <f t="shared" si="26"/>
        <v>0</v>
      </c>
      <c r="T25" s="56">
        <f t="shared" si="26"/>
        <v>0</v>
      </c>
      <c r="U25" s="56">
        <f t="shared" si="26"/>
        <v>0</v>
      </c>
      <c r="V25" s="56">
        <f t="shared" si="26"/>
        <v>0</v>
      </c>
      <c r="W25" s="56">
        <f t="shared" si="26"/>
        <v>0</v>
      </c>
      <c r="X25" s="56">
        <f t="shared" si="26"/>
        <v>0</v>
      </c>
      <c r="Y25" s="56">
        <f t="shared" si="26"/>
        <v>0</v>
      </c>
      <c r="Z25" s="21">
        <f>SUM(F25:Y25)</f>
        <v>0</v>
      </c>
      <c r="AA25" s="16"/>
    </row>
    <row r="26" spans="1:27" s="25" customFormat="1" ht="12" customHeight="1" thickBot="1" x14ac:dyDescent="0.25">
      <c r="A26" s="118" t="s">
        <v>5</v>
      </c>
      <c r="B26" s="119"/>
      <c r="C26" s="59"/>
      <c r="D26" s="60" t="s">
        <v>90</v>
      </c>
      <c r="E26" s="60" t="str">
        <f t="shared" ref="E26:Y26" si="28">IF(E25&gt;=18,"S","NS")</f>
        <v>NS</v>
      </c>
      <c r="F26" s="60" t="str">
        <f t="shared" si="28"/>
        <v>NS</v>
      </c>
      <c r="G26" s="60" t="str">
        <f t="shared" si="28"/>
        <v>NS</v>
      </c>
      <c r="H26" s="60" t="str">
        <f t="shared" si="28"/>
        <v>NS</v>
      </c>
      <c r="I26" s="60" t="str">
        <f t="shared" si="28"/>
        <v>NS</v>
      </c>
      <c r="J26" s="61" t="str">
        <f t="shared" si="28"/>
        <v>NS</v>
      </c>
      <c r="K26" s="62" t="str">
        <f t="shared" si="28"/>
        <v>NS</v>
      </c>
      <c r="L26" s="60" t="str">
        <f t="shared" si="28"/>
        <v>NS</v>
      </c>
      <c r="M26" s="60" t="str">
        <f t="shared" si="28"/>
        <v>NS</v>
      </c>
      <c r="N26" s="60" t="str">
        <f t="shared" si="28"/>
        <v>NS</v>
      </c>
      <c r="O26" s="60" t="str">
        <f t="shared" ref="O26" si="29">IF(O25&gt;=18,"S","NS")</f>
        <v>NS</v>
      </c>
      <c r="P26" s="60" t="str">
        <f t="shared" si="28"/>
        <v>NS</v>
      </c>
      <c r="Q26" s="60" t="str">
        <f t="shared" si="28"/>
        <v>NS</v>
      </c>
      <c r="R26" s="60" t="str">
        <f t="shared" si="28"/>
        <v>NS</v>
      </c>
      <c r="S26" s="60" t="str">
        <f t="shared" si="28"/>
        <v>NS</v>
      </c>
      <c r="T26" s="60" t="str">
        <f t="shared" si="28"/>
        <v>NS</v>
      </c>
      <c r="U26" s="60" t="str">
        <f t="shared" si="28"/>
        <v>NS</v>
      </c>
      <c r="V26" s="60" t="str">
        <f t="shared" si="28"/>
        <v>NS</v>
      </c>
      <c r="W26" s="60" t="str">
        <f t="shared" si="28"/>
        <v>NS</v>
      </c>
      <c r="X26" s="60" t="str">
        <f t="shared" si="28"/>
        <v>NS</v>
      </c>
      <c r="Y26" s="60" t="str">
        <f t="shared" si="28"/>
        <v>NS</v>
      </c>
      <c r="Z26" s="23" t="s">
        <v>35</v>
      </c>
    </row>
    <row r="27" spans="1:27" ht="12" customHeight="1" x14ac:dyDescent="0.2">
      <c r="A27" s="114" t="s">
        <v>93</v>
      </c>
      <c r="B27" s="115"/>
      <c r="C27" s="39" t="s">
        <v>1</v>
      </c>
      <c r="D27" s="87">
        <v>1</v>
      </c>
      <c r="E27" s="40">
        <v>1</v>
      </c>
      <c r="F27" s="41">
        <v>1</v>
      </c>
      <c r="G27" s="41">
        <v>0</v>
      </c>
      <c r="H27" s="41">
        <v>3</v>
      </c>
      <c r="I27" s="41">
        <v>1</v>
      </c>
      <c r="J27" s="42">
        <v>2</v>
      </c>
      <c r="K27" s="43">
        <v>1</v>
      </c>
      <c r="L27" s="41">
        <v>3</v>
      </c>
      <c r="M27" s="41">
        <v>1</v>
      </c>
      <c r="N27" s="41">
        <v>3</v>
      </c>
      <c r="O27" s="41">
        <v>1</v>
      </c>
      <c r="P27" s="40">
        <v>3</v>
      </c>
      <c r="Q27" s="41">
        <v>3</v>
      </c>
      <c r="R27" s="41">
        <v>1</v>
      </c>
      <c r="S27" s="41">
        <v>3</v>
      </c>
      <c r="T27" s="41">
        <v>0</v>
      </c>
      <c r="U27" s="41">
        <v>1</v>
      </c>
      <c r="V27" s="41">
        <v>2</v>
      </c>
      <c r="W27" s="41">
        <v>2</v>
      </c>
      <c r="X27" s="41">
        <v>3</v>
      </c>
      <c r="Y27" s="41">
        <v>0</v>
      </c>
      <c r="Z27" s="21" t="s">
        <v>35</v>
      </c>
      <c r="AA27" s="16"/>
    </row>
    <row r="28" spans="1:27" ht="12" customHeight="1" x14ac:dyDescent="0.2">
      <c r="A28" s="116"/>
      <c r="B28" s="117"/>
      <c r="C28" s="46" t="s">
        <v>2</v>
      </c>
      <c r="D28" s="88">
        <v>1</v>
      </c>
      <c r="E28" s="51">
        <v>1</v>
      </c>
      <c r="F28" s="52">
        <v>1</v>
      </c>
      <c r="G28" s="52">
        <v>0</v>
      </c>
      <c r="H28" s="52">
        <v>3</v>
      </c>
      <c r="I28" s="52">
        <v>1</v>
      </c>
      <c r="J28" s="53">
        <v>2</v>
      </c>
      <c r="K28" s="54">
        <v>1</v>
      </c>
      <c r="L28" s="52">
        <v>3</v>
      </c>
      <c r="M28" s="52">
        <v>2</v>
      </c>
      <c r="N28" s="52">
        <v>2</v>
      </c>
      <c r="O28" s="52">
        <v>1</v>
      </c>
      <c r="P28" s="51">
        <v>2</v>
      </c>
      <c r="Q28" s="52">
        <v>2</v>
      </c>
      <c r="R28" s="52">
        <v>1</v>
      </c>
      <c r="S28" s="52">
        <v>3</v>
      </c>
      <c r="T28" s="52">
        <v>0</v>
      </c>
      <c r="U28" s="52">
        <v>1</v>
      </c>
      <c r="V28" s="52">
        <v>2</v>
      </c>
      <c r="W28" s="52">
        <v>1</v>
      </c>
      <c r="X28" s="52">
        <v>2</v>
      </c>
      <c r="Y28" s="52">
        <v>0</v>
      </c>
      <c r="Z28" s="21" t="s">
        <v>35</v>
      </c>
      <c r="AA28" s="16"/>
    </row>
    <row r="29" spans="1:27" ht="12" customHeight="1" x14ac:dyDescent="0.2">
      <c r="A29" s="116"/>
      <c r="B29" s="117"/>
      <c r="C29" s="46" t="s">
        <v>3</v>
      </c>
      <c r="D29" s="88">
        <v>1</v>
      </c>
      <c r="E29" s="51">
        <v>2</v>
      </c>
      <c r="F29" s="52">
        <v>2</v>
      </c>
      <c r="G29" s="52">
        <v>0</v>
      </c>
      <c r="H29" s="52">
        <v>3</v>
      </c>
      <c r="I29" s="52">
        <v>1</v>
      </c>
      <c r="J29" s="53">
        <v>2</v>
      </c>
      <c r="K29" s="54">
        <v>2</v>
      </c>
      <c r="L29" s="52">
        <v>2</v>
      </c>
      <c r="M29" s="52">
        <v>1</v>
      </c>
      <c r="N29" s="52">
        <v>1</v>
      </c>
      <c r="O29" s="52">
        <v>1</v>
      </c>
      <c r="P29" s="51">
        <v>1</v>
      </c>
      <c r="Q29" s="52">
        <v>1</v>
      </c>
      <c r="R29" s="52">
        <v>1</v>
      </c>
      <c r="S29" s="52">
        <v>2</v>
      </c>
      <c r="T29" s="52">
        <v>0</v>
      </c>
      <c r="U29" s="52">
        <v>1</v>
      </c>
      <c r="V29" s="52">
        <v>1</v>
      </c>
      <c r="W29" s="52">
        <v>1</v>
      </c>
      <c r="X29" s="52">
        <v>1</v>
      </c>
      <c r="Y29" s="52">
        <v>0</v>
      </c>
      <c r="Z29" s="21" t="s">
        <v>35</v>
      </c>
      <c r="AA29" s="16"/>
    </row>
    <row r="30" spans="1:27" ht="12" customHeight="1" x14ac:dyDescent="0.2">
      <c r="A30" s="116"/>
      <c r="B30" s="117"/>
      <c r="C30" s="55" t="s">
        <v>4</v>
      </c>
      <c r="D30" s="88">
        <v>1</v>
      </c>
      <c r="E30" s="56">
        <f t="shared" ref="E30:Y30" si="30">E27*E28*E29</f>
        <v>2</v>
      </c>
      <c r="F30" s="56">
        <f t="shared" si="30"/>
        <v>2</v>
      </c>
      <c r="G30" s="56">
        <f t="shared" si="30"/>
        <v>0</v>
      </c>
      <c r="H30" s="56">
        <f t="shared" si="30"/>
        <v>27</v>
      </c>
      <c r="I30" s="56">
        <f t="shared" si="30"/>
        <v>1</v>
      </c>
      <c r="J30" s="57">
        <f t="shared" si="30"/>
        <v>8</v>
      </c>
      <c r="K30" s="58">
        <f t="shared" si="30"/>
        <v>2</v>
      </c>
      <c r="L30" s="56">
        <f t="shared" si="30"/>
        <v>18</v>
      </c>
      <c r="M30" s="56">
        <f t="shared" si="30"/>
        <v>2</v>
      </c>
      <c r="N30" s="56">
        <f t="shared" si="30"/>
        <v>6</v>
      </c>
      <c r="O30" s="56">
        <f t="shared" ref="O30" si="31">O27*O28*O29</f>
        <v>1</v>
      </c>
      <c r="P30" s="56">
        <f t="shared" si="30"/>
        <v>6</v>
      </c>
      <c r="Q30" s="56">
        <f t="shared" si="30"/>
        <v>6</v>
      </c>
      <c r="R30" s="56">
        <f t="shared" si="30"/>
        <v>1</v>
      </c>
      <c r="S30" s="56">
        <f t="shared" si="30"/>
        <v>18</v>
      </c>
      <c r="T30" s="56">
        <f t="shared" si="30"/>
        <v>0</v>
      </c>
      <c r="U30" s="56">
        <f t="shared" si="30"/>
        <v>1</v>
      </c>
      <c r="V30" s="56">
        <f t="shared" si="30"/>
        <v>4</v>
      </c>
      <c r="W30" s="56">
        <f t="shared" si="30"/>
        <v>2</v>
      </c>
      <c r="X30" s="56">
        <f t="shared" si="30"/>
        <v>6</v>
      </c>
      <c r="Y30" s="56">
        <f t="shared" si="30"/>
        <v>0</v>
      </c>
      <c r="Z30" s="21">
        <f>SUM(F30:Y30)</f>
        <v>111</v>
      </c>
      <c r="AA30" s="16"/>
    </row>
    <row r="31" spans="1:27" s="25" customFormat="1" ht="12" customHeight="1" thickBot="1" x14ac:dyDescent="0.25">
      <c r="A31" s="118" t="s">
        <v>5</v>
      </c>
      <c r="B31" s="119"/>
      <c r="C31" s="59"/>
      <c r="D31" s="60" t="s">
        <v>90</v>
      </c>
      <c r="E31" s="60" t="str">
        <f t="shared" ref="E31:Y31" si="32">IF(E30&gt;=18,"S","NS")</f>
        <v>NS</v>
      </c>
      <c r="F31" s="60" t="str">
        <f t="shared" si="32"/>
        <v>NS</v>
      </c>
      <c r="G31" s="60" t="str">
        <f t="shared" si="32"/>
        <v>NS</v>
      </c>
      <c r="H31" s="60" t="str">
        <f t="shared" si="32"/>
        <v>S</v>
      </c>
      <c r="I31" s="60" t="str">
        <f t="shared" si="32"/>
        <v>NS</v>
      </c>
      <c r="J31" s="61" t="str">
        <f t="shared" si="32"/>
        <v>NS</v>
      </c>
      <c r="K31" s="62" t="str">
        <f t="shared" si="32"/>
        <v>NS</v>
      </c>
      <c r="L31" s="60" t="str">
        <f t="shared" si="32"/>
        <v>S</v>
      </c>
      <c r="M31" s="60" t="str">
        <f t="shared" si="32"/>
        <v>NS</v>
      </c>
      <c r="N31" s="60" t="str">
        <f t="shared" si="32"/>
        <v>NS</v>
      </c>
      <c r="O31" s="60" t="str">
        <f t="shared" ref="O31" si="33">IF(O30&gt;=18,"S","NS")</f>
        <v>NS</v>
      </c>
      <c r="P31" s="60" t="str">
        <f t="shared" si="32"/>
        <v>NS</v>
      </c>
      <c r="Q31" s="60" t="str">
        <f t="shared" si="32"/>
        <v>NS</v>
      </c>
      <c r="R31" s="60" t="str">
        <f t="shared" si="32"/>
        <v>NS</v>
      </c>
      <c r="S31" s="60" t="str">
        <f t="shared" si="32"/>
        <v>S</v>
      </c>
      <c r="T31" s="60" t="str">
        <f t="shared" si="32"/>
        <v>NS</v>
      </c>
      <c r="U31" s="60" t="str">
        <f t="shared" si="32"/>
        <v>NS</v>
      </c>
      <c r="V31" s="60" t="str">
        <f t="shared" si="32"/>
        <v>NS</v>
      </c>
      <c r="W31" s="60" t="str">
        <f t="shared" si="32"/>
        <v>NS</v>
      </c>
      <c r="X31" s="60" t="str">
        <f t="shared" si="32"/>
        <v>NS</v>
      </c>
      <c r="Y31" s="60" t="str">
        <f t="shared" si="32"/>
        <v>NS</v>
      </c>
      <c r="Z31" s="26"/>
    </row>
    <row r="32" spans="1:27" ht="12" customHeight="1" x14ac:dyDescent="0.2">
      <c r="A32" s="114" t="s">
        <v>33</v>
      </c>
      <c r="B32" s="115"/>
      <c r="C32" s="39" t="s">
        <v>1</v>
      </c>
      <c r="D32" s="87">
        <v>0</v>
      </c>
      <c r="E32" s="40">
        <v>2</v>
      </c>
      <c r="F32" s="41">
        <v>0</v>
      </c>
      <c r="G32" s="41">
        <v>0</v>
      </c>
      <c r="H32" s="41">
        <v>0</v>
      </c>
      <c r="I32" s="41">
        <v>3</v>
      </c>
      <c r="J32" s="42">
        <v>0</v>
      </c>
      <c r="K32" s="43">
        <v>0</v>
      </c>
      <c r="L32" s="41">
        <v>0</v>
      </c>
      <c r="M32" s="41">
        <v>1</v>
      </c>
      <c r="N32" s="41">
        <v>0</v>
      </c>
      <c r="O32" s="41">
        <v>0</v>
      </c>
      <c r="P32" s="40">
        <v>0</v>
      </c>
      <c r="Q32" s="41">
        <v>2</v>
      </c>
      <c r="R32" s="41">
        <v>1</v>
      </c>
      <c r="S32" s="41">
        <v>3</v>
      </c>
      <c r="T32" s="41">
        <v>3</v>
      </c>
      <c r="U32" s="41">
        <v>0</v>
      </c>
      <c r="V32" s="41">
        <v>3</v>
      </c>
      <c r="W32" s="41">
        <v>0</v>
      </c>
      <c r="X32" s="41">
        <v>1</v>
      </c>
      <c r="Y32" s="41">
        <v>0</v>
      </c>
      <c r="Z32" s="22" t="s">
        <v>35</v>
      </c>
      <c r="AA32" s="16"/>
    </row>
    <row r="33" spans="1:27" ht="12" customHeight="1" x14ac:dyDescent="0.2">
      <c r="A33" s="116"/>
      <c r="B33" s="117"/>
      <c r="C33" s="46" t="s">
        <v>2</v>
      </c>
      <c r="D33" s="88">
        <v>0</v>
      </c>
      <c r="E33" s="51">
        <v>2</v>
      </c>
      <c r="F33" s="52">
        <v>0</v>
      </c>
      <c r="G33" s="52">
        <v>0</v>
      </c>
      <c r="H33" s="52">
        <v>0</v>
      </c>
      <c r="I33" s="52">
        <v>2</v>
      </c>
      <c r="J33" s="53">
        <v>0</v>
      </c>
      <c r="K33" s="54">
        <v>0</v>
      </c>
      <c r="L33" s="52">
        <v>0</v>
      </c>
      <c r="M33" s="52">
        <v>1</v>
      </c>
      <c r="N33" s="52">
        <v>0</v>
      </c>
      <c r="O33" s="52">
        <v>0</v>
      </c>
      <c r="P33" s="51">
        <v>0</v>
      </c>
      <c r="Q33" s="52">
        <v>2</v>
      </c>
      <c r="R33" s="52">
        <v>2</v>
      </c>
      <c r="S33" s="52">
        <v>3</v>
      </c>
      <c r="T33" s="52">
        <v>2</v>
      </c>
      <c r="U33" s="52">
        <v>0</v>
      </c>
      <c r="V33" s="52">
        <v>2</v>
      </c>
      <c r="W33" s="52">
        <v>0</v>
      </c>
      <c r="X33" s="52">
        <v>1</v>
      </c>
      <c r="Y33" s="52">
        <v>0</v>
      </c>
      <c r="Z33" s="22" t="s">
        <v>35</v>
      </c>
      <c r="AA33" s="16"/>
    </row>
    <row r="34" spans="1:27" ht="12" customHeight="1" x14ac:dyDescent="0.2">
      <c r="A34" s="116"/>
      <c r="B34" s="117"/>
      <c r="C34" s="46" t="s">
        <v>3</v>
      </c>
      <c r="D34" s="88">
        <v>0</v>
      </c>
      <c r="E34" s="51">
        <v>2</v>
      </c>
      <c r="F34" s="52">
        <v>0</v>
      </c>
      <c r="G34" s="52">
        <v>0</v>
      </c>
      <c r="H34" s="52">
        <v>0</v>
      </c>
      <c r="I34" s="52">
        <v>2</v>
      </c>
      <c r="J34" s="53">
        <v>0</v>
      </c>
      <c r="K34" s="54">
        <v>0</v>
      </c>
      <c r="L34" s="52">
        <v>0</v>
      </c>
      <c r="M34" s="52">
        <v>1</v>
      </c>
      <c r="N34" s="52">
        <v>0</v>
      </c>
      <c r="O34" s="52">
        <v>0</v>
      </c>
      <c r="P34" s="51">
        <v>0</v>
      </c>
      <c r="Q34" s="52">
        <v>2</v>
      </c>
      <c r="R34" s="52">
        <v>2</v>
      </c>
      <c r="S34" s="52">
        <v>3</v>
      </c>
      <c r="T34" s="52">
        <v>3</v>
      </c>
      <c r="U34" s="52">
        <v>0</v>
      </c>
      <c r="V34" s="52">
        <v>2</v>
      </c>
      <c r="W34" s="52">
        <v>0</v>
      </c>
      <c r="X34" s="52">
        <v>1</v>
      </c>
      <c r="Y34" s="52">
        <v>0</v>
      </c>
      <c r="Z34" s="22" t="s">
        <v>35</v>
      </c>
      <c r="AA34" s="16"/>
    </row>
    <row r="35" spans="1:27" ht="12" customHeight="1" x14ac:dyDescent="0.2">
      <c r="A35" s="116"/>
      <c r="B35" s="117"/>
      <c r="C35" s="55" t="s">
        <v>4</v>
      </c>
      <c r="D35" s="55">
        <v>0</v>
      </c>
      <c r="E35" s="56">
        <f t="shared" ref="E35:Y35" si="34">E32*E33*E34</f>
        <v>8</v>
      </c>
      <c r="F35" s="56">
        <f t="shared" si="34"/>
        <v>0</v>
      </c>
      <c r="G35" s="56">
        <f t="shared" si="34"/>
        <v>0</v>
      </c>
      <c r="H35" s="56">
        <f t="shared" si="34"/>
        <v>0</v>
      </c>
      <c r="I35" s="56">
        <f>I32*I33*I34</f>
        <v>12</v>
      </c>
      <c r="J35" s="57">
        <f t="shared" si="34"/>
        <v>0</v>
      </c>
      <c r="K35" s="58">
        <f t="shared" si="34"/>
        <v>0</v>
      </c>
      <c r="L35" s="56">
        <f t="shared" si="34"/>
        <v>0</v>
      </c>
      <c r="M35" s="56">
        <f t="shared" si="34"/>
        <v>1</v>
      </c>
      <c r="N35" s="56">
        <f t="shared" si="34"/>
        <v>0</v>
      </c>
      <c r="O35" s="56">
        <f t="shared" ref="O35" si="35">O32*O33*O34</f>
        <v>0</v>
      </c>
      <c r="P35" s="56">
        <f t="shared" si="34"/>
        <v>0</v>
      </c>
      <c r="Q35" s="56">
        <f t="shared" si="34"/>
        <v>8</v>
      </c>
      <c r="R35" s="56">
        <f t="shared" si="34"/>
        <v>4</v>
      </c>
      <c r="S35" s="56">
        <f t="shared" si="34"/>
        <v>27</v>
      </c>
      <c r="T35" s="56">
        <f t="shared" si="34"/>
        <v>18</v>
      </c>
      <c r="U35" s="56">
        <f t="shared" si="34"/>
        <v>0</v>
      </c>
      <c r="V35" s="56">
        <f t="shared" si="34"/>
        <v>12</v>
      </c>
      <c r="W35" s="56">
        <f t="shared" si="34"/>
        <v>0</v>
      </c>
      <c r="X35" s="56">
        <f t="shared" si="34"/>
        <v>1</v>
      </c>
      <c r="Y35" s="56">
        <f t="shared" si="34"/>
        <v>0</v>
      </c>
      <c r="Z35" s="22">
        <f>SUM(E35:Y35)</f>
        <v>91</v>
      </c>
      <c r="AA35" s="16"/>
    </row>
    <row r="36" spans="1:27" s="25" customFormat="1" ht="12" customHeight="1" thickBot="1" x14ac:dyDescent="0.25">
      <c r="A36" s="118" t="s">
        <v>5</v>
      </c>
      <c r="B36" s="119"/>
      <c r="C36" s="59"/>
      <c r="D36" s="60" t="s">
        <v>90</v>
      </c>
      <c r="E36" s="60" t="str">
        <f t="shared" ref="E36:Y36" si="36">IF(E35&gt;=18,"S","NS")</f>
        <v>NS</v>
      </c>
      <c r="F36" s="60" t="str">
        <f t="shared" si="36"/>
        <v>NS</v>
      </c>
      <c r="G36" s="60" t="str">
        <f t="shared" si="36"/>
        <v>NS</v>
      </c>
      <c r="H36" s="60" t="str">
        <f t="shared" si="36"/>
        <v>NS</v>
      </c>
      <c r="I36" s="60" t="str">
        <f t="shared" si="36"/>
        <v>NS</v>
      </c>
      <c r="J36" s="61" t="str">
        <f t="shared" si="36"/>
        <v>NS</v>
      </c>
      <c r="K36" s="62" t="str">
        <f t="shared" si="36"/>
        <v>NS</v>
      </c>
      <c r="L36" s="60" t="str">
        <f t="shared" si="36"/>
        <v>NS</v>
      </c>
      <c r="M36" s="60" t="str">
        <f t="shared" si="36"/>
        <v>NS</v>
      </c>
      <c r="N36" s="60" t="str">
        <f t="shared" si="36"/>
        <v>NS</v>
      </c>
      <c r="O36" s="60" t="str">
        <f t="shared" ref="O36" si="37">IF(O35&gt;=18,"S","NS")</f>
        <v>NS</v>
      </c>
      <c r="P36" s="60" t="str">
        <f t="shared" si="36"/>
        <v>NS</v>
      </c>
      <c r="Q36" s="60" t="str">
        <f t="shared" si="36"/>
        <v>NS</v>
      </c>
      <c r="R36" s="60" t="str">
        <f t="shared" si="36"/>
        <v>NS</v>
      </c>
      <c r="S36" s="60" t="str">
        <f t="shared" si="36"/>
        <v>S</v>
      </c>
      <c r="T36" s="60" t="str">
        <f t="shared" si="36"/>
        <v>S</v>
      </c>
      <c r="U36" s="60" t="str">
        <f t="shared" si="36"/>
        <v>NS</v>
      </c>
      <c r="V36" s="60" t="str">
        <f t="shared" si="36"/>
        <v>NS</v>
      </c>
      <c r="W36" s="60" t="str">
        <f t="shared" si="36"/>
        <v>NS</v>
      </c>
      <c r="X36" s="60" t="str">
        <f t="shared" si="36"/>
        <v>NS</v>
      </c>
      <c r="Y36" s="60" t="str">
        <f t="shared" si="36"/>
        <v>NS</v>
      </c>
      <c r="Z36" s="23"/>
    </row>
    <row r="37" spans="1:27" ht="12" customHeight="1" x14ac:dyDescent="0.2">
      <c r="A37" s="114" t="s">
        <v>24</v>
      </c>
      <c r="B37" s="115"/>
      <c r="C37" s="39" t="s">
        <v>1</v>
      </c>
      <c r="D37" s="87">
        <v>0</v>
      </c>
      <c r="E37" s="41">
        <v>1</v>
      </c>
      <c r="F37" s="41">
        <v>3</v>
      </c>
      <c r="G37" s="41">
        <v>2</v>
      </c>
      <c r="H37" s="41">
        <v>1</v>
      </c>
      <c r="I37" s="41">
        <v>0</v>
      </c>
      <c r="J37" s="42">
        <v>1</v>
      </c>
      <c r="K37" s="43">
        <v>1</v>
      </c>
      <c r="L37" s="41">
        <v>0</v>
      </c>
      <c r="M37" s="41">
        <v>0</v>
      </c>
      <c r="N37" s="41">
        <v>3</v>
      </c>
      <c r="O37" s="41">
        <v>1</v>
      </c>
      <c r="P37" s="40">
        <v>0</v>
      </c>
      <c r="Q37" s="41">
        <v>0</v>
      </c>
      <c r="R37" s="41">
        <v>0</v>
      </c>
      <c r="S37" s="41">
        <v>0</v>
      </c>
      <c r="T37" s="41">
        <v>0</v>
      </c>
      <c r="U37" s="41">
        <v>0</v>
      </c>
      <c r="V37" s="41">
        <v>0</v>
      </c>
      <c r="W37" s="41">
        <v>0</v>
      </c>
      <c r="X37" s="41">
        <v>1</v>
      </c>
      <c r="Y37" s="41">
        <v>0</v>
      </c>
      <c r="Z37" s="22"/>
      <c r="AA37" s="16"/>
    </row>
    <row r="38" spans="1:27" ht="12" customHeight="1" x14ac:dyDescent="0.2">
      <c r="A38" s="116"/>
      <c r="B38" s="117"/>
      <c r="C38" s="46" t="s">
        <v>2</v>
      </c>
      <c r="D38" s="88">
        <v>0</v>
      </c>
      <c r="E38" s="52">
        <v>1</v>
      </c>
      <c r="F38" s="52">
        <v>3</v>
      </c>
      <c r="G38" s="52">
        <v>1</v>
      </c>
      <c r="H38" s="52">
        <v>1</v>
      </c>
      <c r="I38" s="52">
        <v>0</v>
      </c>
      <c r="J38" s="53">
        <v>1</v>
      </c>
      <c r="K38" s="54">
        <v>1</v>
      </c>
      <c r="L38" s="52">
        <v>0</v>
      </c>
      <c r="M38" s="52">
        <v>0</v>
      </c>
      <c r="N38" s="52">
        <v>2</v>
      </c>
      <c r="O38" s="52">
        <v>1</v>
      </c>
      <c r="P38" s="51">
        <v>0</v>
      </c>
      <c r="Q38" s="52">
        <v>0</v>
      </c>
      <c r="R38" s="52">
        <v>0</v>
      </c>
      <c r="S38" s="52">
        <v>0</v>
      </c>
      <c r="T38" s="52">
        <v>0</v>
      </c>
      <c r="U38" s="52">
        <v>0</v>
      </c>
      <c r="V38" s="52">
        <v>0</v>
      </c>
      <c r="W38" s="52">
        <v>0</v>
      </c>
      <c r="X38" s="52">
        <v>1</v>
      </c>
      <c r="Y38" s="52">
        <v>0</v>
      </c>
      <c r="Z38" s="22"/>
      <c r="AA38" s="16"/>
    </row>
    <row r="39" spans="1:27" ht="12" customHeight="1" x14ac:dyDescent="0.2">
      <c r="A39" s="116"/>
      <c r="B39" s="117"/>
      <c r="C39" s="46" t="s">
        <v>3</v>
      </c>
      <c r="D39" s="88">
        <v>0</v>
      </c>
      <c r="E39" s="52">
        <v>1</v>
      </c>
      <c r="F39" s="52">
        <v>3</v>
      </c>
      <c r="G39" s="52">
        <v>1</v>
      </c>
      <c r="H39" s="52">
        <v>1</v>
      </c>
      <c r="I39" s="52">
        <v>0</v>
      </c>
      <c r="J39" s="53">
        <v>2</v>
      </c>
      <c r="K39" s="54">
        <v>1</v>
      </c>
      <c r="L39" s="52">
        <v>0</v>
      </c>
      <c r="M39" s="52">
        <v>0</v>
      </c>
      <c r="N39" s="52">
        <v>1</v>
      </c>
      <c r="O39" s="52">
        <v>1</v>
      </c>
      <c r="P39" s="51">
        <v>0</v>
      </c>
      <c r="Q39" s="52">
        <v>0</v>
      </c>
      <c r="R39" s="52">
        <v>0</v>
      </c>
      <c r="S39" s="52">
        <v>0</v>
      </c>
      <c r="T39" s="52">
        <v>0</v>
      </c>
      <c r="U39" s="52">
        <v>0</v>
      </c>
      <c r="V39" s="52">
        <v>0</v>
      </c>
      <c r="W39" s="52">
        <v>0</v>
      </c>
      <c r="X39" s="52">
        <v>1</v>
      </c>
      <c r="Y39" s="52">
        <v>0</v>
      </c>
      <c r="Z39" s="22"/>
      <c r="AA39" s="16"/>
    </row>
    <row r="40" spans="1:27" ht="12" customHeight="1" x14ac:dyDescent="0.2">
      <c r="A40" s="116"/>
      <c r="B40" s="117"/>
      <c r="C40" s="55" t="s">
        <v>4</v>
      </c>
      <c r="D40" s="55">
        <v>0</v>
      </c>
      <c r="E40" s="56">
        <f t="shared" ref="E40:Y40" si="38">E37*E38*E39</f>
        <v>1</v>
      </c>
      <c r="F40" s="56">
        <f t="shared" si="38"/>
        <v>27</v>
      </c>
      <c r="G40" s="56">
        <f t="shared" si="38"/>
        <v>2</v>
      </c>
      <c r="H40" s="56">
        <f t="shared" si="38"/>
        <v>1</v>
      </c>
      <c r="I40" s="56">
        <f t="shared" si="38"/>
        <v>0</v>
      </c>
      <c r="J40" s="57">
        <f t="shared" si="38"/>
        <v>2</v>
      </c>
      <c r="K40" s="58">
        <f t="shared" si="38"/>
        <v>1</v>
      </c>
      <c r="L40" s="56">
        <f t="shared" si="38"/>
        <v>0</v>
      </c>
      <c r="M40" s="56">
        <f t="shared" si="38"/>
        <v>0</v>
      </c>
      <c r="N40" s="56">
        <f t="shared" si="38"/>
        <v>6</v>
      </c>
      <c r="O40" s="56">
        <f t="shared" ref="O40" si="39">O37*O38*O39</f>
        <v>1</v>
      </c>
      <c r="P40" s="56">
        <f t="shared" si="38"/>
        <v>0</v>
      </c>
      <c r="Q40" s="56">
        <f t="shared" si="38"/>
        <v>0</v>
      </c>
      <c r="R40" s="56">
        <f t="shared" si="38"/>
        <v>0</v>
      </c>
      <c r="S40" s="56">
        <f t="shared" si="38"/>
        <v>0</v>
      </c>
      <c r="T40" s="56">
        <f t="shared" si="38"/>
        <v>0</v>
      </c>
      <c r="U40" s="56">
        <f t="shared" si="38"/>
        <v>0</v>
      </c>
      <c r="V40" s="56">
        <f t="shared" si="38"/>
        <v>0</v>
      </c>
      <c r="W40" s="56">
        <f t="shared" si="38"/>
        <v>0</v>
      </c>
      <c r="X40" s="56">
        <f t="shared" si="38"/>
        <v>1</v>
      </c>
      <c r="Y40" s="56">
        <f t="shared" si="38"/>
        <v>0</v>
      </c>
      <c r="Z40" s="22">
        <f>SUM(E40:Y40)</f>
        <v>42</v>
      </c>
      <c r="AA40" s="16"/>
    </row>
    <row r="41" spans="1:27" s="25" customFormat="1" ht="12" customHeight="1" thickBot="1" x14ac:dyDescent="0.25">
      <c r="A41" s="27" t="s">
        <v>5</v>
      </c>
      <c r="B41" s="28"/>
      <c r="C41" s="59"/>
      <c r="D41" s="60" t="s">
        <v>90</v>
      </c>
      <c r="E41" s="60" t="str">
        <f t="shared" ref="E41:Y41" si="40">IF(E40&gt;=18,"S","NS")</f>
        <v>NS</v>
      </c>
      <c r="F41" s="60" t="str">
        <f t="shared" si="40"/>
        <v>S</v>
      </c>
      <c r="G41" s="60" t="str">
        <f t="shared" si="40"/>
        <v>NS</v>
      </c>
      <c r="H41" s="60" t="str">
        <f t="shared" si="40"/>
        <v>NS</v>
      </c>
      <c r="I41" s="60" t="str">
        <f t="shared" si="40"/>
        <v>NS</v>
      </c>
      <c r="J41" s="61" t="str">
        <f t="shared" si="40"/>
        <v>NS</v>
      </c>
      <c r="K41" s="62" t="str">
        <f t="shared" si="40"/>
        <v>NS</v>
      </c>
      <c r="L41" s="60" t="str">
        <f t="shared" si="40"/>
        <v>NS</v>
      </c>
      <c r="M41" s="60" t="str">
        <f t="shared" si="40"/>
        <v>NS</v>
      </c>
      <c r="N41" s="60" t="str">
        <f t="shared" si="40"/>
        <v>NS</v>
      </c>
      <c r="O41" s="60" t="str">
        <f t="shared" ref="O41" si="41">IF(O40&gt;=18,"S","NS")</f>
        <v>NS</v>
      </c>
      <c r="P41" s="60" t="str">
        <f t="shared" si="40"/>
        <v>NS</v>
      </c>
      <c r="Q41" s="60" t="str">
        <f t="shared" si="40"/>
        <v>NS</v>
      </c>
      <c r="R41" s="60" t="str">
        <f t="shared" si="40"/>
        <v>NS</v>
      </c>
      <c r="S41" s="60" t="str">
        <f t="shared" si="40"/>
        <v>NS</v>
      </c>
      <c r="T41" s="60" t="str">
        <f t="shared" si="40"/>
        <v>NS</v>
      </c>
      <c r="U41" s="60" t="str">
        <f t="shared" si="40"/>
        <v>NS</v>
      </c>
      <c r="V41" s="60" t="str">
        <f t="shared" si="40"/>
        <v>NS</v>
      </c>
      <c r="W41" s="60" t="str">
        <f t="shared" si="40"/>
        <v>NS</v>
      </c>
      <c r="X41" s="60" t="str">
        <f t="shared" si="40"/>
        <v>NS</v>
      </c>
      <c r="Y41" s="60" t="str">
        <f t="shared" si="40"/>
        <v>NS</v>
      </c>
      <c r="Z41" s="23"/>
    </row>
    <row r="42" spans="1:27" ht="12" customHeight="1" x14ac:dyDescent="0.2">
      <c r="A42" s="114" t="s">
        <v>32</v>
      </c>
      <c r="B42" s="115"/>
      <c r="C42" s="39" t="s">
        <v>1</v>
      </c>
      <c r="D42" s="87">
        <v>0</v>
      </c>
      <c r="E42" s="41">
        <v>0</v>
      </c>
      <c r="F42" s="41">
        <v>0</v>
      </c>
      <c r="G42" s="41">
        <v>0</v>
      </c>
      <c r="H42" s="41">
        <v>0</v>
      </c>
      <c r="I42" s="41">
        <v>0</v>
      </c>
      <c r="J42" s="42">
        <v>0</v>
      </c>
      <c r="K42" s="43">
        <v>0</v>
      </c>
      <c r="L42" s="41">
        <v>0</v>
      </c>
      <c r="M42" s="41">
        <v>0</v>
      </c>
      <c r="N42" s="41">
        <v>0</v>
      </c>
      <c r="O42" s="41">
        <v>0</v>
      </c>
      <c r="P42" s="40">
        <v>0</v>
      </c>
      <c r="Q42" s="41">
        <v>0</v>
      </c>
      <c r="R42" s="41">
        <v>0</v>
      </c>
      <c r="S42" s="41">
        <v>1</v>
      </c>
      <c r="T42" s="41">
        <v>3</v>
      </c>
      <c r="U42" s="41">
        <v>0</v>
      </c>
      <c r="V42" s="41">
        <v>1</v>
      </c>
      <c r="W42" s="41">
        <v>0</v>
      </c>
      <c r="X42" s="41">
        <v>1</v>
      </c>
      <c r="Y42" s="41">
        <v>3</v>
      </c>
      <c r="Z42" s="22"/>
      <c r="AA42" s="16"/>
    </row>
    <row r="43" spans="1:27" ht="12" customHeight="1" x14ac:dyDescent="0.2">
      <c r="A43" s="116"/>
      <c r="B43" s="117"/>
      <c r="C43" s="46" t="s">
        <v>2</v>
      </c>
      <c r="D43" s="88">
        <v>0</v>
      </c>
      <c r="E43" s="52">
        <v>0</v>
      </c>
      <c r="F43" s="52">
        <v>0</v>
      </c>
      <c r="G43" s="52">
        <v>0</v>
      </c>
      <c r="H43" s="52">
        <v>0</v>
      </c>
      <c r="I43" s="52">
        <v>0</v>
      </c>
      <c r="J43" s="53">
        <v>0</v>
      </c>
      <c r="K43" s="54">
        <v>0</v>
      </c>
      <c r="L43" s="52">
        <v>0</v>
      </c>
      <c r="M43" s="52">
        <v>0</v>
      </c>
      <c r="N43" s="52">
        <v>0</v>
      </c>
      <c r="O43" s="52">
        <v>0</v>
      </c>
      <c r="P43" s="51">
        <v>0</v>
      </c>
      <c r="Q43" s="52">
        <v>0</v>
      </c>
      <c r="R43" s="52">
        <v>0</v>
      </c>
      <c r="S43" s="52">
        <v>1</v>
      </c>
      <c r="T43" s="52">
        <v>1</v>
      </c>
      <c r="U43" s="52">
        <v>0</v>
      </c>
      <c r="V43" s="52">
        <v>1</v>
      </c>
      <c r="W43" s="52">
        <v>0</v>
      </c>
      <c r="X43" s="52">
        <v>1</v>
      </c>
      <c r="Y43" s="52">
        <v>2</v>
      </c>
      <c r="Z43" s="22"/>
      <c r="AA43" s="16"/>
    </row>
    <row r="44" spans="1:27" ht="12" customHeight="1" x14ac:dyDescent="0.2">
      <c r="A44" s="116"/>
      <c r="B44" s="117"/>
      <c r="C44" s="46" t="s">
        <v>3</v>
      </c>
      <c r="D44" s="88">
        <v>0</v>
      </c>
      <c r="E44" s="52">
        <v>0</v>
      </c>
      <c r="F44" s="52">
        <v>0</v>
      </c>
      <c r="G44" s="52">
        <v>0</v>
      </c>
      <c r="H44" s="52">
        <v>0</v>
      </c>
      <c r="I44" s="52">
        <v>0</v>
      </c>
      <c r="J44" s="53">
        <v>0</v>
      </c>
      <c r="K44" s="54">
        <v>0</v>
      </c>
      <c r="L44" s="52">
        <v>0</v>
      </c>
      <c r="M44" s="52">
        <v>0</v>
      </c>
      <c r="N44" s="52">
        <v>0</v>
      </c>
      <c r="O44" s="52">
        <v>0</v>
      </c>
      <c r="P44" s="51">
        <v>0</v>
      </c>
      <c r="Q44" s="52">
        <v>0</v>
      </c>
      <c r="R44" s="52">
        <v>0</v>
      </c>
      <c r="S44" s="52">
        <v>1</v>
      </c>
      <c r="T44" s="52">
        <v>1</v>
      </c>
      <c r="U44" s="52">
        <v>0</v>
      </c>
      <c r="V44" s="52">
        <v>1</v>
      </c>
      <c r="W44" s="52">
        <v>0</v>
      </c>
      <c r="X44" s="52">
        <v>1</v>
      </c>
      <c r="Y44" s="52">
        <v>2</v>
      </c>
      <c r="Z44" s="22"/>
      <c r="AA44" s="16"/>
    </row>
    <row r="45" spans="1:27" ht="12" customHeight="1" x14ac:dyDescent="0.2">
      <c r="A45" s="116"/>
      <c r="B45" s="117"/>
      <c r="C45" s="55" t="s">
        <v>4</v>
      </c>
      <c r="D45" s="55">
        <v>0</v>
      </c>
      <c r="E45" s="56">
        <f>E42*E43*E44</f>
        <v>0</v>
      </c>
      <c r="F45" s="56">
        <f t="shared" ref="F45:Y45" si="42">F42*F43*F44</f>
        <v>0</v>
      </c>
      <c r="G45" s="56">
        <f t="shared" si="42"/>
        <v>0</v>
      </c>
      <c r="H45" s="56">
        <f t="shared" si="42"/>
        <v>0</v>
      </c>
      <c r="I45" s="56">
        <f t="shared" si="42"/>
        <v>0</v>
      </c>
      <c r="J45" s="57">
        <f t="shared" si="42"/>
        <v>0</v>
      </c>
      <c r="K45" s="58">
        <f t="shared" si="42"/>
        <v>0</v>
      </c>
      <c r="L45" s="56">
        <f t="shared" si="42"/>
        <v>0</v>
      </c>
      <c r="M45" s="56">
        <f t="shared" si="42"/>
        <v>0</v>
      </c>
      <c r="N45" s="56">
        <f t="shared" si="42"/>
        <v>0</v>
      </c>
      <c r="O45" s="56">
        <f t="shared" ref="O45" si="43">O42*O43*O44</f>
        <v>0</v>
      </c>
      <c r="P45" s="56">
        <f t="shared" si="42"/>
        <v>0</v>
      </c>
      <c r="Q45" s="56">
        <f t="shared" si="42"/>
        <v>0</v>
      </c>
      <c r="R45" s="56">
        <f t="shared" si="42"/>
        <v>0</v>
      </c>
      <c r="S45" s="56">
        <f t="shared" si="42"/>
        <v>1</v>
      </c>
      <c r="T45" s="56">
        <f t="shared" si="42"/>
        <v>3</v>
      </c>
      <c r="U45" s="56">
        <f t="shared" si="42"/>
        <v>0</v>
      </c>
      <c r="V45" s="56">
        <f t="shared" si="42"/>
        <v>1</v>
      </c>
      <c r="W45" s="56">
        <f t="shared" si="42"/>
        <v>0</v>
      </c>
      <c r="X45" s="56">
        <v>1</v>
      </c>
      <c r="Y45" s="56">
        <f t="shared" si="42"/>
        <v>12</v>
      </c>
      <c r="Z45" s="22">
        <f>SUM(E45:Y45)</f>
        <v>18</v>
      </c>
      <c r="AA45" s="16"/>
    </row>
    <row r="46" spans="1:27" s="25" customFormat="1" ht="12" customHeight="1" thickBot="1" x14ac:dyDescent="0.25">
      <c r="A46" s="27" t="s">
        <v>5</v>
      </c>
      <c r="B46" s="28"/>
      <c r="C46" s="59"/>
      <c r="D46" s="60" t="s">
        <v>90</v>
      </c>
      <c r="E46" s="60" t="str">
        <f t="shared" ref="E46:Y46" si="44">IF(E45&gt;=18,"S","NS")</f>
        <v>NS</v>
      </c>
      <c r="F46" s="60" t="str">
        <f t="shared" si="44"/>
        <v>NS</v>
      </c>
      <c r="G46" s="60" t="str">
        <f t="shared" si="44"/>
        <v>NS</v>
      </c>
      <c r="H46" s="60" t="str">
        <f t="shared" si="44"/>
        <v>NS</v>
      </c>
      <c r="I46" s="60" t="str">
        <f t="shared" si="44"/>
        <v>NS</v>
      </c>
      <c r="J46" s="61" t="str">
        <f t="shared" si="44"/>
        <v>NS</v>
      </c>
      <c r="K46" s="62" t="str">
        <f t="shared" si="44"/>
        <v>NS</v>
      </c>
      <c r="L46" s="60" t="str">
        <f t="shared" si="44"/>
        <v>NS</v>
      </c>
      <c r="M46" s="60" t="str">
        <f t="shared" si="44"/>
        <v>NS</v>
      </c>
      <c r="N46" s="60" t="str">
        <f t="shared" si="44"/>
        <v>NS</v>
      </c>
      <c r="O46" s="60" t="str">
        <f t="shared" ref="O46" si="45">IF(O45&gt;=18,"S","NS")</f>
        <v>NS</v>
      </c>
      <c r="P46" s="60" t="str">
        <f t="shared" si="44"/>
        <v>NS</v>
      </c>
      <c r="Q46" s="60" t="str">
        <f t="shared" si="44"/>
        <v>NS</v>
      </c>
      <c r="R46" s="60" t="str">
        <f t="shared" si="44"/>
        <v>NS</v>
      </c>
      <c r="S46" s="60" t="str">
        <f t="shared" si="44"/>
        <v>NS</v>
      </c>
      <c r="T46" s="60" t="str">
        <f t="shared" si="44"/>
        <v>NS</v>
      </c>
      <c r="U46" s="60" t="str">
        <f t="shared" si="44"/>
        <v>NS</v>
      </c>
      <c r="V46" s="60" t="str">
        <f t="shared" si="44"/>
        <v>NS</v>
      </c>
      <c r="W46" s="60" t="str">
        <f t="shared" si="44"/>
        <v>NS</v>
      </c>
      <c r="X46" s="60" t="str">
        <f t="shared" si="44"/>
        <v>NS</v>
      </c>
      <c r="Y46" s="60" t="str">
        <f t="shared" si="44"/>
        <v>NS</v>
      </c>
      <c r="Z46" s="23"/>
    </row>
    <row r="47" spans="1:27" ht="12" customHeight="1" x14ac:dyDescent="0.2">
      <c r="A47" s="114" t="s">
        <v>31</v>
      </c>
      <c r="B47" s="115"/>
      <c r="C47" s="39" t="s">
        <v>1</v>
      </c>
      <c r="D47" s="87">
        <v>0</v>
      </c>
      <c r="E47" s="40">
        <v>2</v>
      </c>
      <c r="F47" s="41">
        <v>0</v>
      </c>
      <c r="G47" s="41">
        <v>3</v>
      </c>
      <c r="H47" s="41">
        <v>0</v>
      </c>
      <c r="I47" s="41">
        <v>0</v>
      </c>
      <c r="J47" s="42">
        <v>0</v>
      </c>
      <c r="K47" s="43">
        <v>1</v>
      </c>
      <c r="L47" s="41">
        <v>0</v>
      </c>
      <c r="M47" s="41">
        <v>1</v>
      </c>
      <c r="N47" s="41">
        <v>3</v>
      </c>
      <c r="O47" s="41">
        <v>0</v>
      </c>
      <c r="P47" s="40">
        <v>0</v>
      </c>
      <c r="Q47" s="41">
        <v>0</v>
      </c>
      <c r="R47" s="41">
        <v>3</v>
      </c>
      <c r="S47" s="41">
        <v>0</v>
      </c>
      <c r="T47" s="41">
        <v>0</v>
      </c>
      <c r="U47" s="41">
        <v>0</v>
      </c>
      <c r="V47" s="41">
        <v>0</v>
      </c>
      <c r="W47" s="41">
        <v>0</v>
      </c>
      <c r="X47" s="41">
        <v>3</v>
      </c>
      <c r="Y47" s="41">
        <v>0</v>
      </c>
      <c r="Z47" s="22"/>
      <c r="AA47" s="16"/>
    </row>
    <row r="48" spans="1:27" ht="12" customHeight="1" x14ac:dyDescent="0.2">
      <c r="A48" s="116"/>
      <c r="B48" s="117"/>
      <c r="C48" s="46" t="s">
        <v>2</v>
      </c>
      <c r="D48" s="88">
        <v>0</v>
      </c>
      <c r="E48" s="51">
        <v>3</v>
      </c>
      <c r="F48" s="52">
        <v>0</v>
      </c>
      <c r="G48" s="52">
        <v>3</v>
      </c>
      <c r="H48" s="52">
        <v>0</v>
      </c>
      <c r="I48" s="52">
        <v>0</v>
      </c>
      <c r="J48" s="53">
        <v>0</v>
      </c>
      <c r="K48" s="54">
        <v>2</v>
      </c>
      <c r="L48" s="52">
        <v>0</v>
      </c>
      <c r="M48" s="52">
        <v>2</v>
      </c>
      <c r="N48" s="52">
        <v>2</v>
      </c>
      <c r="O48" s="52">
        <v>0</v>
      </c>
      <c r="P48" s="51">
        <v>0</v>
      </c>
      <c r="Q48" s="52">
        <v>0</v>
      </c>
      <c r="R48" s="52">
        <v>3</v>
      </c>
      <c r="S48" s="52">
        <v>0</v>
      </c>
      <c r="T48" s="52">
        <v>0</v>
      </c>
      <c r="U48" s="52">
        <v>0</v>
      </c>
      <c r="V48" s="52">
        <v>0</v>
      </c>
      <c r="W48" s="52">
        <v>0</v>
      </c>
      <c r="X48" s="52">
        <v>2</v>
      </c>
      <c r="Y48" s="52">
        <v>0</v>
      </c>
      <c r="Z48" s="22"/>
      <c r="AA48" s="16"/>
    </row>
    <row r="49" spans="1:27" ht="12" customHeight="1" x14ac:dyDescent="0.2">
      <c r="A49" s="116"/>
      <c r="B49" s="117"/>
      <c r="C49" s="46" t="s">
        <v>3</v>
      </c>
      <c r="D49" s="88">
        <v>0</v>
      </c>
      <c r="E49" s="51">
        <v>3</v>
      </c>
      <c r="F49" s="52">
        <v>0</v>
      </c>
      <c r="G49" s="52">
        <v>3</v>
      </c>
      <c r="H49" s="52">
        <v>0</v>
      </c>
      <c r="I49" s="52">
        <v>0</v>
      </c>
      <c r="J49" s="53">
        <v>0</v>
      </c>
      <c r="K49" s="54">
        <v>1</v>
      </c>
      <c r="L49" s="52">
        <v>0</v>
      </c>
      <c r="M49" s="52">
        <v>3</v>
      </c>
      <c r="N49" s="52">
        <v>1</v>
      </c>
      <c r="O49" s="52">
        <v>0</v>
      </c>
      <c r="P49" s="51">
        <v>0</v>
      </c>
      <c r="Q49" s="52">
        <v>0</v>
      </c>
      <c r="R49" s="52">
        <v>3</v>
      </c>
      <c r="S49" s="52">
        <v>0</v>
      </c>
      <c r="T49" s="52">
        <v>0</v>
      </c>
      <c r="U49" s="52">
        <v>0</v>
      </c>
      <c r="V49" s="52">
        <v>0</v>
      </c>
      <c r="W49" s="52">
        <v>0</v>
      </c>
      <c r="X49" s="52">
        <v>1</v>
      </c>
      <c r="Y49" s="52">
        <v>0</v>
      </c>
      <c r="Z49" s="22"/>
      <c r="AA49" s="16"/>
    </row>
    <row r="50" spans="1:27" ht="12" customHeight="1" x14ac:dyDescent="0.2">
      <c r="A50" s="116"/>
      <c r="B50" s="117"/>
      <c r="C50" s="55" t="s">
        <v>4</v>
      </c>
      <c r="D50" s="55">
        <v>0</v>
      </c>
      <c r="E50" s="56">
        <f t="shared" ref="E50" si="46">E47*E48*E49</f>
        <v>18</v>
      </c>
      <c r="F50" s="56">
        <f t="shared" ref="F50" si="47">F47*F48*F49</f>
        <v>0</v>
      </c>
      <c r="G50" s="56">
        <f t="shared" ref="G50" si="48">G47*G48*G49</f>
        <v>27</v>
      </c>
      <c r="H50" s="56">
        <f t="shared" ref="H50:Y50" si="49">H47*H48*H49</f>
        <v>0</v>
      </c>
      <c r="I50" s="56">
        <f t="shared" si="49"/>
        <v>0</v>
      </c>
      <c r="J50" s="57">
        <f t="shared" si="49"/>
        <v>0</v>
      </c>
      <c r="K50" s="58">
        <f t="shared" si="49"/>
        <v>2</v>
      </c>
      <c r="L50" s="56">
        <f t="shared" si="49"/>
        <v>0</v>
      </c>
      <c r="M50" s="56">
        <f t="shared" si="49"/>
        <v>6</v>
      </c>
      <c r="N50" s="56">
        <f t="shared" si="49"/>
        <v>6</v>
      </c>
      <c r="O50" s="56">
        <f t="shared" ref="O50" si="50">O47*O48*O49</f>
        <v>0</v>
      </c>
      <c r="P50" s="56">
        <f t="shared" si="49"/>
        <v>0</v>
      </c>
      <c r="Q50" s="56">
        <f t="shared" si="49"/>
        <v>0</v>
      </c>
      <c r="R50" s="56">
        <f t="shared" si="49"/>
        <v>27</v>
      </c>
      <c r="S50" s="56">
        <f t="shared" si="49"/>
        <v>0</v>
      </c>
      <c r="T50" s="56">
        <f t="shared" si="49"/>
        <v>0</v>
      </c>
      <c r="U50" s="56">
        <f t="shared" si="49"/>
        <v>0</v>
      </c>
      <c r="V50" s="56">
        <f t="shared" si="49"/>
        <v>0</v>
      </c>
      <c r="W50" s="56">
        <f t="shared" si="49"/>
        <v>0</v>
      </c>
      <c r="X50" s="56">
        <f>X62</f>
        <v>0</v>
      </c>
      <c r="Y50" s="56">
        <f t="shared" si="49"/>
        <v>0</v>
      </c>
      <c r="Z50" s="22">
        <f>SUM(E50:Y50)</f>
        <v>86</v>
      </c>
      <c r="AA50" s="16"/>
    </row>
    <row r="51" spans="1:27" s="25" customFormat="1" ht="12" customHeight="1" thickBot="1" x14ac:dyDescent="0.25">
      <c r="A51" s="27" t="s">
        <v>5</v>
      </c>
      <c r="B51" s="28"/>
      <c r="C51" s="59"/>
      <c r="D51" s="60" t="s">
        <v>90</v>
      </c>
      <c r="E51" s="60" t="str">
        <f t="shared" ref="E51:Y51" si="51">IF(E50&gt;=18,"S","NS")</f>
        <v>S</v>
      </c>
      <c r="F51" s="60" t="str">
        <f t="shared" si="51"/>
        <v>NS</v>
      </c>
      <c r="G51" s="60" t="str">
        <f t="shared" si="51"/>
        <v>S</v>
      </c>
      <c r="H51" s="60" t="str">
        <f t="shared" si="51"/>
        <v>NS</v>
      </c>
      <c r="I51" s="60" t="str">
        <f t="shared" si="51"/>
        <v>NS</v>
      </c>
      <c r="J51" s="61" t="str">
        <f t="shared" si="51"/>
        <v>NS</v>
      </c>
      <c r="K51" s="62" t="str">
        <f t="shared" si="51"/>
        <v>NS</v>
      </c>
      <c r="L51" s="60" t="str">
        <f t="shared" si="51"/>
        <v>NS</v>
      </c>
      <c r="M51" s="60" t="str">
        <f t="shared" si="51"/>
        <v>NS</v>
      </c>
      <c r="N51" s="60" t="str">
        <f t="shared" si="51"/>
        <v>NS</v>
      </c>
      <c r="O51" s="60" t="str">
        <f t="shared" ref="O51" si="52">IF(O50&gt;=18,"S","NS")</f>
        <v>NS</v>
      </c>
      <c r="P51" s="60" t="str">
        <f t="shared" si="51"/>
        <v>NS</v>
      </c>
      <c r="Q51" s="60" t="str">
        <f t="shared" si="51"/>
        <v>NS</v>
      </c>
      <c r="R51" s="60" t="str">
        <f t="shared" si="51"/>
        <v>S</v>
      </c>
      <c r="S51" s="60" t="str">
        <f t="shared" si="51"/>
        <v>NS</v>
      </c>
      <c r="T51" s="60" t="str">
        <f t="shared" si="51"/>
        <v>NS</v>
      </c>
      <c r="U51" s="60" t="str">
        <f t="shared" si="51"/>
        <v>NS</v>
      </c>
      <c r="V51" s="60" t="str">
        <f t="shared" si="51"/>
        <v>NS</v>
      </c>
      <c r="W51" s="60" t="str">
        <f t="shared" si="51"/>
        <v>NS</v>
      </c>
      <c r="X51" s="60" t="str">
        <f t="shared" si="51"/>
        <v>NS</v>
      </c>
      <c r="Y51" s="60" t="str">
        <f t="shared" si="51"/>
        <v>NS</v>
      </c>
      <c r="Z51" s="23"/>
    </row>
    <row r="52" spans="1:27" ht="12" customHeight="1" x14ac:dyDescent="0.2">
      <c r="A52" s="114" t="s">
        <v>9</v>
      </c>
      <c r="B52" s="115"/>
      <c r="C52" s="39" t="s">
        <v>1</v>
      </c>
      <c r="D52" s="87">
        <v>0</v>
      </c>
      <c r="E52" s="41">
        <v>1</v>
      </c>
      <c r="F52" s="41">
        <v>0</v>
      </c>
      <c r="G52" s="41">
        <v>2</v>
      </c>
      <c r="H52" s="41">
        <v>0</v>
      </c>
      <c r="I52" s="41">
        <v>0</v>
      </c>
      <c r="J52" s="42">
        <v>0</v>
      </c>
      <c r="K52" s="43">
        <v>1</v>
      </c>
      <c r="L52" s="41">
        <v>0</v>
      </c>
      <c r="M52" s="41">
        <v>1</v>
      </c>
      <c r="N52" s="41">
        <v>1</v>
      </c>
      <c r="O52" s="41">
        <v>0</v>
      </c>
      <c r="P52" s="40">
        <v>0</v>
      </c>
      <c r="Q52" s="41">
        <v>1</v>
      </c>
      <c r="R52" s="41">
        <v>3</v>
      </c>
      <c r="S52" s="41">
        <v>1</v>
      </c>
      <c r="T52" s="41">
        <v>0</v>
      </c>
      <c r="U52" s="41">
        <v>1</v>
      </c>
      <c r="V52" s="41">
        <v>1</v>
      </c>
      <c r="W52" s="41">
        <v>0</v>
      </c>
      <c r="X52" s="41">
        <v>3</v>
      </c>
      <c r="Y52" s="41">
        <v>0</v>
      </c>
      <c r="Z52" s="22"/>
      <c r="AA52" s="16"/>
    </row>
    <row r="53" spans="1:27" ht="12" customHeight="1" x14ac:dyDescent="0.2">
      <c r="A53" s="116"/>
      <c r="B53" s="117"/>
      <c r="C53" s="46" t="s">
        <v>2</v>
      </c>
      <c r="D53" s="88">
        <v>0</v>
      </c>
      <c r="E53" s="52">
        <v>1</v>
      </c>
      <c r="F53" s="52">
        <v>0</v>
      </c>
      <c r="G53" s="52">
        <v>2</v>
      </c>
      <c r="H53" s="52">
        <v>0</v>
      </c>
      <c r="I53" s="52">
        <v>0</v>
      </c>
      <c r="J53" s="53">
        <v>0</v>
      </c>
      <c r="K53" s="54">
        <v>1</v>
      </c>
      <c r="L53" s="52">
        <v>0</v>
      </c>
      <c r="M53" s="52">
        <v>2</v>
      </c>
      <c r="N53" s="52">
        <v>2</v>
      </c>
      <c r="O53" s="52">
        <v>0</v>
      </c>
      <c r="P53" s="51">
        <v>0</v>
      </c>
      <c r="Q53" s="52">
        <v>1</v>
      </c>
      <c r="R53" s="52">
        <v>3</v>
      </c>
      <c r="S53" s="52">
        <v>1</v>
      </c>
      <c r="T53" s="52">
        <v>0</v>
      </c>
      <c r="U53" s="52">
        <v>1</v>
      </c>
      <c r="V53" s="52">
        <v>1</v>
      </c>
      <c r="W53" s="52">
        <v>0</v>
      </c>
      <c r="X53" s="52">
        <v>2</v>
      </c>
      <c r="Y53" s="52">
        <v>0</v>
      </c>
      <c r="Z53" s="22"/>
      <c r="AA53" s="16"/>
    </row>
    <row r="54" spans="1:27" ht="12" customHeight="1" x14ac:dyDescent="0.2">
      <c r="A54" s="116"/>
      <c r="B54" s="117"/>
      <c r="C54" s="46" t="s">
        <v>3</v>
      </c>
      <c r="D54" s="88">
        <v>0</v>
      </c>
      <c r="E54" s="52">
        <v>1</v>
      </c>
      <c r="F54" s="52">
        <v>0</v>
      </c>
      <c r="G54" s="52">
        <v>1</v>
      </c>
      <c r="H54" s="52">
        <v>0</v>
      </c>
      <c r="I54" s="52">
        <v>0</v>
      </c>
      <c r="J54" s="53">
        <v>0</v>
      </c>
      <c r="K54" s="54">
        <v>1</v>
      </c>
      <c r="L54" s="52">
        <v>0</v>
      </c>
      <c r="M54" s="52">
        <v>3</v>
      </c>
      <c r="N54" s="52">
        <v>1</v>
      </c>
      <c r="O54" s="52">
        <v>0</v>
      </c>
      <c r="P54" s="51">
        <v>0</v>
      </c>
      <c r="Q54" s="52">
        <v>1</v>
      </c>
      <c r="R54" s="52">
        <v>2</v>
      </c>
      <c r="S54" s="52">
        <v>1</v>
      </c>
      <c r="T54" s="52">
        <v>0</v>
      </c>
      <c r="U54" s="52">
        <v>1</v>
      </c>
      <c r="V54" s="52">
        <v>1</v>
      </c>
      <c r="W54" s="52">
        <v>0</v>
      </c>
      <c r="X54" s="52">
        <v>1</v>
      </c>
      <c r="Y54" s="52">
        <v>0</v>
      </c>
      <c r="Z54" s="22"/>
      <c r="AA54" s="16"/>
    </row>
    <row r="55" spans="1:27" ht="12" customHeight="1" x14ac:dyDescent="0.2">
      <c r="A55" s="116"/>
      <c r="B55" s="117"/>
      <c r="C55" s="55" t="s">
        <v>4</v>
      </c>
      <c r="D55" s="55">
        <v>0</v>
      </c>
      <c r="E55" s="56">
        <f>E52*E53*E54</f>
        <v>1</v>
      </c>
      <c r="F55" s="56">
        <f t="shared" ref="F55:Y55" si="53">F52*F53*F54</f>
        <v>0</v>
      </c>
      <c r="G55" s="56">
        <f t="shared" si="53"/>
        <v>4</v>
      </c>
      <c r="H55" s="56">
        <f t="shared" si="53"/>
        <v>0</v>
      </c>
      <c r="I55" s="56">
        <f t="shared" si="53"/>
        <v>0</v>
      </c>
      <c r="J55" s="57">
        <f t="shared" si="53"/>
        <v>0</v>
      </c>
      <c r="K55" s="58">
        <f t="shared" si="53"/>
        <v>1</v>
      </c>
      <c r="L55" s="56">
        <f t="shared" si="53"/>
        <v>0</v>
      </c>
      <c r="M55" s="56">
        <f t="shared" si="53"/>
        <v>6</v>
      </c>
      <c r="N55" s="56">
        <f t="shared" si="53"/>
        <v>2</v>
      </c>
      <c r="O55" s="56">
        <f t="shared" ref="O55" si="54">O52*O53*O54</f>
        <v>0</v>
      </c>
      <c r="P55" s="56">
        <f t="shared" si="53"/>
        <v>0</v>
      </c>
      <c r="Q55" s="56">
        <f t="shared" si="53"/>
        <v>1</v>
      </c>
      <c r="R55" s="56">
        <f t="shared" si="53"/>
        <v>18</v>
      </c>
      <c r="S55" s="56">
        <f t="shared" si="53"/>
        <v>1</v>
      </c>
      <c r="T55" s="56">
        <f t="shared" si="53"/>
        <v>0</v>
      </c>
      <c r="U55" s="56">
        <f t="shared" si="53"/>
        <v>1</v>
      </c>
      <c r="V55" s="56">
        <f t="shared" si="53"/>
        <v>1</v>
      </c>
      <c r="W55" s="56">
        <f t="shared" si="53"/>
        <v>0</v>
      </c>
      <c r="X55" s="56">
        <f t="shared" si="53"/>
        <v>6</v>
      </c>
      <c r="Y55" s="56">
        <f t="shared" si="53"/>
        <v>0</v>
      </c>
      <c r="Z55" s="22">
        <f>SUM(E55:Y55)</f>
        <v>42</v>
      </c>
      <c r="AA55" s="16"/>
    </row>
    <row r="56" spans="1:27" s="25" customFormat="1" ht="12" customHeight="1" thickBot="1" x14ac:dyDescent="0.25">
      <c r="A56" s="27" t="s">
        <v>5</v>
      </c>
      <c r="B56" s="28"/>
      <c r="C56" s="59"/>
      <c r="D56" s="60" t="s">
        <v>90</v>
      </c>
      <c r="E56" s="60" t="str">
        <f t="shared" ref="E56:Y56" si="55">IF(E55&gt;=18,"S","NS")</f>
        <v>NS</v>
      </c>
      <c r="F56" s="60" t="str">
        <f t="shared" si="55"/>
        <v>NS</v>
      </c>
      <c r="G56" s="60" t="str">
        <f t="shared" si="55"/>
        <v>NS</v>
      </c>
      <c r="H56" s="60" t="str">
        <f t="shared" si="55"/>
        <v>NS</v>
      </c>
      <c r="I56" s="60" t="str">
        <f t="shared" si="55"/>
        <v>NS</v>
      </c>
      <c r="J56" s="61" t="str">
        <f t="shared" si="55"/>
        <v>NS</v>
      </c>
      <c r="K56" s="62" t="str">
        <f t="shared" si="55"/>
        <v>NS</v>
      </c>
      <c r="L56" s="60" t="str">
        <f t="shared" si="55"/>
        <v>NS</v>
      </c>
      <c r="M56" s="60" t="str">
        <f t="shared" si="55"/>
        <v>NS</v>
      </c>
      <c r="N56" s="60" t="str">
        <f t="shared" si="55"/>
        <v>NS</v>
      </c>
      <c r="O56" s="60" t="str">
        <f t="shared" ref="O56" si="56">IF(O55&gt;=18,"S","NS")</f>
        <v>NS</v>
      </c>
      <c r="P56" s="60" t="str">
        <f t="shared" si="55"/>
        <v>NS</v>
      </c>
      <c r="Q56" s="60" t="str">
        <f t="shared" si="55"/>
        <v>NS</v>
      </c>
      <c r="R56" s="60" t="str">
        <f t="shared" si="55"/>
        <v>S</v>
      </c>
      <c r="S56" s="60" t="str">
        <f t="shared" si="55"/>
        <v>NS</v>
      </c>
      <c r="T56" s="60" t="str">
        <f t="shared" si="55"/>
        <v>NS</v>
      </c>
      <c r="U56" s="60" t="str">
        <f t="shared" si="55"/>
        <v>NS</v>
      </c>
      <c r="V56" s="60" t="str">
        <f t="shared" si="55"/>
        <v>NS</v>
      </c>
      <c r="W56" s="60" t="str">
        <f t="shared" si="55"/>
        <v>NS</v>
      </c>
      <c r="X56" s="60" t="str">
        <f t="shared" si="55"/>
        <v>NS</v>
      </c>
      <c r="Y56" s="60" t="str">
        <f t="shared" si="55"/>
        <v>NS</v>
      </c>
      <c r="Z56" s="23"/>
    </row>
    <row r="57" spans="1:27" ht="12" customHeight="1" x14ac:dyDescent="0.2">
      <c r="A57" s="114" t="s">
        <v>10</v>
      </c>
      <c r="B57" s="115"/>
      <c r="C57" s="39" t="s">
        <v>1</v>
      </c>
      <c r="D57" s="87">
        <v>0</v>
      </c>
      <c r="E57" s="63">
        <v>2</v>
      </c>
      <c r="F57" s="64">
        <v>0</v>
      </c>
      <c r="G57" s="64">
        <v>3</v>
      </c>
      <c r="H57" s="64">
        <v>0</v>
      </c>
      <c r="I57" s="64">
        <v>2</v>
      </c>
      <c r="J57" s="42">
        <v>2</v>
      </c>
      <c r="K57" s="65">
        <v>1</v>
      </c>
      <c r="L57" s="64">
        <v>0</v>
      </c>
      <c r="M57" s="64">
        <v>1</v>
      </c>
      <c r="N57" s="64">
        <v>1</v>
      </c>
      <c r="O57" s="64">
        <v>0</v>
      </c>
      <c r="P57" s="63">
        <v>3</v>
      </c>
      <c r="Q57" s="64">
        <v>3</v>
      </c>
      <c r="R57" s="64">
        <v>2</v>
      </c>
      <c r="S57" s="64">
        <v>3</v>
      </c>
      <c r="T57" s="64">
        <v>0</v>
      </c>
      <c r="U57" s="64">
        <v>0</v>
      </c>
      <c r="V57" s="64">
        <v>3</v>
      </c>
      <c r="W57" s="64">
        <v>0</v>
      </c>
      <c r="X57" s="64">
        <v>3</v>
      </c>
      <c r="Y57" s="64">
        <v>0</v>
      </c>
      <c r="Z57" s="22"/>
      <c r="AA57" s="16"/>
    </row>
    <row r="58" spans="1:27" ht="12" customHeight="1" x14ac:dyDescent="0.2">
      <c r="A58" s="116"/>
      <c r="B58" s="117"/>
      <c r="C58" s="46" t="s">
        <v>2</v>
      </c>
      <c r="D58" s="88">
        <v>0</v>
      </c>
      <c r="E58" s="51">
        <v>2</v>
      </c>
      <c r="F58" s="52">
        <v>0</v>
      </c>
      <c r="G58" s="52">
        <v>2</v>
      </c>
      <c r="H58" s="52">
        <v>0</v>
      </c>
      <c r="I58" s="52">
        <v>2</v>
      </c>
      <c r="J58" s="53">
        <v>2</v>
      </c>
      <c r="K58" s="54">
        <v>1</v>
      </c>
      <c r="L58" s="52">
        <v>0</v>
      </c>
      <c r="M58" s="52">
        <v>2</v>
      </c>
      <c r="N58" s="52">
        <v>2</v>
      </c>
      <c r="O58" s="52">
        <v>0</v>
      </c>
      <c r="P58" s="51">
        <v>2</v>
      </c>
      <c r="Q58" s="52">
        <v>3</v>
      </c>
      <c r="R58" s="52">
        <v>2</v>
      </c>
      <c r="S58" s="52">
        <v>3</v>
      </c>
      <c r="T58" s="52">
        <v>0</v>
      </c>
      <c r="U58" s="52">
        <v>0</v>
      </c>
      <c r="V58" s="52">
        <v>3</v>
      </c>
      <c r="W58" s="52">
        <v>0</v>
      </c>
      <c r="X58" s="52">
        <v>2</v>
      </c>
      <c r="Y58" s="52">
        <v>0</v>
      </c>
      <c r="Z58" s="22"/>
      <c r="AA58" s="16"/>
    </row>
    <row r="59" spans="1:27" ht="12" customHeight="1" x14ac:dyDescent="0.2">
      <c r="A59" s="116"/>
      <c r="B59" s="117"/>
      <c r="C59" s="46" t="s">
        <v>3</v>
      </c>
      <c r="D59" s="88">
        <v>0</v>
      </c>
      <c r="E59" s="51">
        <v>2</v>
      </c>
      <c r="F59" s="52">
        <v>0</v>
      </c>
      <c r="G59" s="52">
        <v>2</v>
      </c>
      <c r="H59" s="52">
        <v>0</v>
      </c>
      <c r="I59" s="52">
        <v>1</v>
      </c>
      <c r="J59" s="53">
        <v>2</v>
      </c>
      <c r="K59" s="54">
        <v>1</v>
      </c>
      <c r="L59" s="52">
        <v>0</v>
      </c>
      <c r="M59" s="52">
        <v>3</v>
      </c>
      <c r="N59" s="52">
        <v>1</v>
      </c>
      <c r="O59" s="52">
        <v>0</v>
      </c>
      <c r="P59" s="51">
        <v>2</v>
      </c>
      <c r="Q59" s="52">
        <v>3</v>
      </c>
      <c r="R59" s="52">
        <v>2</v>
      </c>
      <c r="S59" s="52">
        <v>3</v>
      </c>
      <c r="T59" s="52">
        <v>0</v>
      </c>
      <c r="U59" s="52">
        <v>0</v>
      </c>
      <c r="V59" s="52">
        <v>3</v>
      </c>
      <c r="W59" s="52">
        <v>0</v>
      </c>
      <c r="X59" s="52">
        <v>2</v>
      </c>
      <c r="Y59" s="52">
        <v>0</v>
      </c>
      <c r="Z59" s="22"/>
      <c r="AA59" s="16"/>
    </row>
    <row r="60" spans="1:27" ht="12" customHeight="1" x14ac:dyDescent="0.2">
      <c r="A60" s="116"/>
      <c r="B60" s="117"/>
      <c r="C60" s="55" t="s">
        <v>4</v>
      </c>
      <c r="D60" s="55">
        <v>0</v>
      </c>
      <c r="E60" s="56">
        <f>E57*E58*E59</f>
        <v>8</v>
      </c>
      <c r="F60" s="56">
        <f t="shared" ref="F60:Y60" si="57">F57*F58*F59</f>
        <v>0</v>
      </c>
      <c r="G60" s="56">
        <f t="shared" si="57"/>
        <v>12</v>
      </c>
      <c r="H60" s="56">
        <f t="shared" si="57"/>
        <v>0</v>
      </c>
      <c r="I60" s="56">
        <f t="shared" si="57"/>
        <v>4</v>
      </c>
      <c r="J60" s="57">
        <f t="shared" si="57"/>
        <v>8</v>
      </c>
      <c r="K60" s="58">
        <f t="shared" si="57"/>
        <v>1</v>
      </c>
      <c r="L60" s="56">
        <f t="shared" si="57"/>
        <v>0</v>
      </c>
      <c r="M60" s="56">
        <f t="shared" si="57"/>
        <v>6</v>
      </c>
      <c r="N60" s="56">
        <f t="shared" si="57"/>
        <v>2</v>
      </c>
      <c r="O60" s="56">
        <f t="shared" ref="O60" si="58">O57*O58*O59</f>
        <v>0</v>
      </c>
      <c r="P60" s="56">
        <f t="shared" si="57"/>
        <v>12</v>
      </c>
      <c r="Q60" s="56">
        <f t="shared" si="57"/>
        <v>27</v>
      </c>
      <c r="R60" s="56">
        <f t="shared" si="57"/>
        <v>8</v>
      </c>
      <c r="S60" s="56">
        <f t="shared" si="57"/>
        <v>27</v>
      </c>
      <c r="T60" s="56">
        <f t="shared" si="57"/>
        <v>0</v>
      </c>
      <c r="U60" s="56">
        <f t="shared" si="57"/>
        <v>0</v>
      </c>
      <c r="V60" s="56">
        <f t="shared" si="57"/>
        <v>27</v>
      </c>
      <c r="W60" s="56">
        <f t="shared" si="57"/>
        <v>0</v>
      </c>
      <c r="X60" s="56">
        <f t="shared" si="57"/>
        <v>12</v>
      </c>
      <c r="Y60" s="56">
        <f t="shared" si="57"/>
        <v>0</v>
      </c>
      <c r="Z60" s="22">
        <v>154</v>
      </c>
      <c r="AA60" s="16"/>
    </row>
    <row r="61" spans="1:27" s="25" customFormat="1" ht="12" customHeight="1" thickBot="1" x14ac:dyDescent="0.25">
      <c r="A61" s="27" t="s">
        <v>5</v>
      </c>
      <c r="B61" s="28"/>
      <c r="C61" s="59"/>
      <c r="D61" s="60" t="s">
        <v>90</v>
      </c>
      <c r="E61" s="60" t="str">
        <f t="shared" ref="E61:Y61" si="59">IF(E60&gt;=18,"S","NS")</f>
        <v>NS</v>
      </c>
      <c r="F61" s="60" t="str">
        <f t="shared" si="59"/>
        <v>NS</v>
      </c>
      <c r="G61" s="60" t="str">
        <f t="shared" si="59"/>
        <v>NS</v>
      </c>
      <c r="H61" s="60" t="str">
        <f t="shared" si="59"/>
        <v>NS</v>
      </c>
      <c r="I61" s="60" t="str">
        <f t="shared" si="59"/>
        <v>NS</v>
      </c>
      <c r="J61" s="61" t="str">
        <f t="shared" si="59"/>
        <v>NS</v>
      </c>
      <c r="K61" s="62" t="str">
        <f t="shared" si="59"/>
        <v>NS</v>
      </c>
      <c r="L61" s="60" t="str">
        <f t="shared" si="59"/>
        <v>NS</v>
      </c>
      <c r="M61" s="60" t="str">
        <f t="shared" si="59"/>
        <v>NS</v>
      </c>
      <c r="N61" s="60" t="str">
        <f t="shared" si="59"/>
        <v>NS</v>
      </c>
      <c r="O61" s="60" t="str">
        <f t="shared" ref="O61" si="60">IF(O60&gt;=18,"S","NS")</f>
        <v>NS</v>
      </c>
      <c r="P61" s="60" t="str">
        <f t="shared" si="59"/>
        <v>NS</v>
      </c>
      <c r="Q61" s="60" t="str">
        <f t="shared" si="59"/>
        <v>S</v>
      </c>
      <c r="R61" s="60" t="str">
        <f t="shared" si="59"/>
        <v>NS</v>
      </c>
      <c r="S61" s="60" t="str">
        <f t="shared" si="59"/>
        <v>S</v>
      </c>
      <c r="T61" s="60" t="str">
        <f t="shared" si="59"/>
        <v>NS</v>
      </c>
      <c r="U61" s="60" t="str">
        <f t="shared" si="59"/>
        <v>NS</v>
      </c>
      <c r="V61" s="60" t="str">
        <f t="shared" si="59"/>
        <v>S</v>
      </c>
      <c r="W61" s="60" t="str">
        <f t="shared" si="59"/>
        <v>NS</v>
      </c>
      <c r="X61" s="60" t="str">
        <f t="shared" si="59"/>
        <v>NS</v>
      </c>
      <c r="Y61" s="60" t="str">
        <f t="shared" si="59"/>
        <v>NS</v>
      </c>
      <c r="Z61" s="23"/>
    </row>
    <row r="62" spans="1:27" s="25" customFormat="1" ht="12" customHeight="1" x14ac:dyDescent="0.2">
      <c r="A62" s="102" t="s">
        <v>92</v>
      </c>
      <c r="B62" s="103"/>
      <c r="C62" s="80" t="s">
        <v>1</v>
      </c>
      <c r="D62" s="89">
        <v>3</v>
      </c>
      <c r="E62" s="89">
        <v>0</v>
      </c>
      <c r="F62" s="89">
        <v>0</v>
      </c>
      <c r="G62" s="89">
        <v>0</v>
      </c>
      <c r="H62" s="89">
        <v>1</v>
      </c>
      <c r="I62" s="89">
        <v>0</v>
      </c>
      <c r="J62" s="91">
        <v>0</v>
      </c>
      <c r="K62" s="92">
        <v>0</v>
      </c>
      <c r="L62" s="89">
        <v>0</v>
      </c>
      <c r="M62" s="89">
        <v>0</v>
      </c>
      <c r="N62" s="89">
        <v>0</v>
      </c>
      <c r="O62" s="89">
        <v>0</v>
      </c>
      <c r="P62" s="89">
        <v>0</v>
      </c>
      <c r="Q62" s="93">
        <v>0</v>
      </c>
      <c r="R62" s="89">
        <v>0</v>
      </c>
      <c r="S62" s="93">
        <v>0</v>
      </c>
      <c r="T62" s="89">
        <v>0</v>
      </c>
      <c r="U62" s="89">
        <v>0</v>
      </c>
      <c r="V62" s="93">
        <v>0</v>
      </c>
      <c r="W62" s="89">
        <v>0</v>
      </c>
      <c r="X62" s="89">
        <v>0</v>
      </c>
      <c r="Y62" s="94">
        <v>0</v>
      </c>
      <c r="Z62" s="22"/>
    </row>
    <row r="63" spans="1:27" s="25" customFormat="1" ht="12" customHeight="1" x14ac:dyDescent="0.2">
      <c r="A63" s="104"/>
      <c r="B63" s="105"/>
      <c r="C63" s="79" t="s">
        <v>2</v>
      </c>
      <c r="D63" s="90">
        <v>1</v>
      </c>
      <c r="E63" s="95">
        <v>0</v>
      </c>
      <c r="F63" s="95">
        <v>0</v>
      </c>
      <c r="G63" s="95">
        <v>0</v>
      </c>
      <c r="H63" s="95">
        <v>1</v>
      </c>
      <c r="I63" s="95">
        <v>0</v>
      </c>
      <c r="J63" s="96">
        <v>0</v>
      </c>
      <c r="K63" s="97">
        <v>0</v>
      </c>
      <c r="L63" s="95">
        <v>0</v>
      </c>
      <c r="M63" s="95">
        <v>0</v>
      </c>
      <c r="N63" s="95">
        <v>0</v>
      </c>
      <c r="O63" s="95">
        <v>0</v>
      </c>
      <c r="P63" s="95">
        <v>0</v>
      </c>
      <c r="Q63" s="98">
        <v>0</v>
      </c>
      <c r="R63" s="95">
        <v>0</v>
      </c>
      <c r="S63" s="98">
        <v>0</v>
      </c>
      <c r="T63" s="95">
        <v>0</v>
      </c>
      <c r="U63" s="95">
        <v>0</v>
      </c>
      <c r="V63" s="98">
        <v>0</v>
      </c>
      <c r="W63" s="95">
        <v>0</v>
      </c>
      <c r="X63" s="95">
        <v>0</v>
      </c>
      <c r="Y63" s="99">
        <v>0</v>
      </c>
      <c r="Z63" s="22"/>
    </row>
    <row r="64" spans="1:27" s="25" customFormat="1" ht="12" customHeight="1" x14ac:dyDescent="0.2">
      <c r="A64" s="104"/>
      <c r="B64" s="105"/>
      <c r="C64" s="46" t="s">
        <v>3</v>
      </c>
      <c r="D64" s="90">
        <v>1</v>
      </c>
      <c r="E64" s="95">
        <v>0</v>
      </c>
      <c r="F64" s="95">
        <v>0</v>
      </c>
      <c r="G64" s="95">
        <v>0</v>
      </c>
      <c r="H64" s="95">
        <v>1</v>
      </c>
      <c r="I64" s="95">
        <v>0</v>
      </c>
      <c r="J64" s="96">
        <v>0</v>
      </c>
      <c r="K64" s="97">
        <v>0</v>
      </c>
      <c r="L64" s="95">
        <v>0</v>
      </c>
      <c r="M64" s="95">
        <v>0</v>
      </c>
      <c r="N64" s="95">
        <v>0</v>
      </c>
      <c r="O64" s="95">
        <v>0</v>
      </c>
      <c r="P64" s="95">
        <v>0</v>
      </c>
      <c r="Q64" s="98">
        <v>0</v>
      </c>
      <c r="R64" s="95">
        <v>0</v>
      </c>
      <c r="S64" s="98">
        <v>0</v>
      </c>
      <c r="T64" s="95">
        <v>0</v>
      </c>
      <c r="U64" s="95">
        <v>0</v>
      </c>
      <c r="V64" s="98">
        <v>0</v>
      </c>
      <c r="W64" s="95">
        <v>0</v>
      </c>
      <c r="X64" s="95">
        <v>0</v>
      </c>
      <c r="Y64" s="99">
        <v>0</v>
      </c>
      <c r="Z64" s="22"/>
    </row>
    <row r="65" spans="1:27" s="25" customFormat="1" ht="12" customHeight="1" x14ac:dyDescent="0.2">
      <c r="A65" s="104"/>
      <c r="B65" s="105"/>
      <c r="C65" s="55" t="s">
        <v>4</v>
      </c>
      <c r="D65" s="81">
        <v>3</v>
      </c>
      <c r="E65" s="56">
        <v>0</v>
      </c>
      <c r="F65" s="56">
        <v>0</v>
      </c>
      <c r="G65" s="56">
        <v>0</v>
      </c>
      <c r="H65" s="56">
        <v>1</v>
      </c>
      <c r="I65" s="56">
        <v>0</v>
      </c>
      <c r="J65" s="57">
        <v>0</v>
      </c>
      <c r="K65" s="58">
        <v>0</v>
      </c>
      <c r="L65" s="56">
        <v>0</v>
      </c>
      <c r="M65" s="56">
        <v>0</v>
      </c>
      <c r="N65" s="56">
        <v>0</v>
      </c>
      <c r="O65" s="56">
        <v>0</v>
      </c>
      <c r="P65" s="56">
        <v>0</v>
      </c>
      <c r="Q65" s="82">
        <v>0</v>
      </c>
      <c r="R65" s="56">
        <v>0</v>
      </c>
      <c r="S65" s="82">
        <v>0</v>
      </c>
      <c r="T65" s="56">
        <v>0</v>
      </c>
      <c r="U65" s="56">
        <v>0</v>
      </c>
      <c r="V65" s="82">
        <v>0</v>
      </c>
      <c r="W65" s="56">
        <v>0</v>
      </c>
      <c r="X65" s="56">
        <v>0</v>
      </c>
      <c r="Y65" s="83">
        <v>0</v>
      </c>
      <c r="Z65" s="22">
        <v>4</v>
      </c>
    </row>
    <row r="66" spans="1:27" s="25" customFormat="1" ht="12" customHeight="1" thickBot="1" x14ac:dyDescent="0.25">
      <c r="A66" s="106"/>
      <c r="B66" s="107"/>
      <c r="C66" s="75"/>
      <c r="D66" s="75" t="s">
        <v>90</v>
      </c>
      <c r="E66" s="75" t="s">
        <v>90</v>
      </c>
      <c r="F66" s="75" t="s">
        <v>90</v>
      </c>
      <c r="G66" s="75" t="s">
        <v>90</v>
      </c>
      <c r="H66" s="75" t="s">
        <v>90</v>
      </c>
      <c r="I66" s="75" t="s">
        <v>90</v>
      </c>
      <c r="J66" s="76" t="s">
        <v>90</v>
      </c>
      <c r="K66" s="77" t="s">
        <v>90</v>
      </c>
      <c r="L66" s="75" t="s">
        <v>90</v>
      </c>
      <c r="M66" s="75" t="s">
        <v>90</v>
      </c>
      <c r="N66" s="75" t="s">
        <v>90</v>
      </c>
      <c r="O66" s="75" t="s">
        <v>90</v>
      </c>
      <c r="P66" s="75" t="s">
        <v>90</v>
      </c>
      <c r="Q66" s="78" t="s">
        <v>90</v>
      </c>
      <c r="R66" s="75" t="s">
        <v>90</v>
      </c>
      <c r="S66" s="78" t="s">
        <v>90</v>
      </c>
      <c r="T66" s="75" t="s">
        <v>90</v>
      </c>
      <c r="U66" s="75" t="s">
        <v>90</v>
      </c>
      <c r="V66" s="78" t="s">
        <v>90</v>
      </c>
      <c r="W66" s="75" t="s">
        <v>90</v>
      </c>
      <c r="X66" s="75" t="s">
        <v>90</v>
      </c>
      <c r="Y66" s="75" t="s">
        <v>90</v>
      </c>
      <c r="Z66" s="23"/>
    </row>
    <row r="67" spans="1:27" ht="12" customHeight="1" x14ac:dyDescent="0.2">
      <c r="A67" s="114" t="s">
        <v>25</v>
      </c>
      <c r="B67" s="115"/>
      <c r="C67" s="39" t="s">
        <v>1</v>
      </c>
      <c r="D67" s="87">
        <v>0</v>
      </c>
      <c r="E67" s="40">
        <v>3</v>
      </c>
      <c r="F67" s="64">
        <v>2</v>
      </c>
      <c r="G67" s="64">
        <v>0</v>
      </c>
      <c r="H67" s="64">
        <v>0</v>
      </c>
      <c r="I67" s="64">
        <v>3</v>
      </c>
      <c r="J67" s="66">
        <v>0</v>
      </c>
      <c r="K67" s="65">
        <v>0</v>
      </c>
      <c r="L67" s="64">
        <v>0</v>
      </c>
      <c r="M67" s="64">
        <v>0</v>
      </c>
      <c r="N67" s="64">
        <v>3</v>
      </c>
      <c r="O67" s="64">
        <v>0</v>
      </c>
      <c r="P67" s="63">
        <v>0</v>
      </c>
      <c r="Q67" s="64">
        <v>3</v>
      </c>
      <c r="R67" s="64">
        <v>2</v>
      </c>
      <c r="S67" s="64">
        <v>3</v>
      </c>
      <c r="T67" s="41">
        <v>3</v>
      </c>
      <c r="U67" s="41">
        <v>0</v>
      </c>
      <c r="V67" s="64">
        <v>2</v>
      </c>
      <c r="W67" s="64">
        <v>0</v>
      </c>
      <c r="X67" s="64">
        <v>3</v>
      </c>
      <c r="Y67" s="64">
        <v>0</v>
      </c>
      <c r="Z67" s="22"/>
      <c r="AA67" s="16"/>
    </row>
    <row r="68" spans="1:27" ht="12" customHeight="1" x14ac:dyDescent="0.2">
      <c r="A68" s="116"/>
      <c r="B68" s="117"/>
      <c r="C68" s="46" t="s">
        <v>2</v>
      </c>
      <c r="D68" s="88">
        <v>0</v>
      </c>
      <c r="E68" s="51">
        <v>3</v>
      </c>
      <c r="F68" s="52">
        <v>1</v>
      </c>
      <c r="G68" s="52">
        <v>0</v>
      </c>
      <c r="H68" s="52">
        <v>0</v>
      </c>
      <c r="I68" s="52">
        <v>3</v>
      </c>
      <c r="J68" s="53">
        <v>0</v>
      </c>
      <c r="K68" s="54">
        <v>0</v>
      </c>
      <c r="L68" s="52">
        <v>0</v>
      </c>
      <c r="M68" s="52">
        <v>0</v>
      </c>
      <c r="N68" s="52">
        <v>2</v>
      </c>
      <c r="O68" s="52">
        <v>0</v>
      </c>
      <c r="P68" s="51">
        <v>0</v>
      </c>
      <c r="Q68" s="52">
        <v>2</v>
      </c>
      <c r="R68" s="52">
        <v>2</v>
      </c>
      <c r="S68" s="52">
        <v>3</v>
      </c>
      <c r="T68" s="52">
        <v>3</v>
      </c>
      <c r="U68" s="52">
        <v>0</v>
      </c>
      <c r="V68" s="52">
        <v>2</v>
      </c>
      <c r="W68" s="52">
        <v>0</v>
      </c>
      <c r="X68" s="52">
        <v>2</v>
      </c>
      <c r="Y68" s="52">
        <v>0</v>
      </c>
      <c r="Z68" s="22"/>
      <c r="AA68" s="16"/>
    </row>
    <row r="69" spans="1:27" ht="12" customHeight="1" x14ac:dyDescent="0.2">
      <c r="A69" s="116"/>
      <c r="B69" s="117"/>
      <c r="C69" s="46" t="s">
        <v>3</v>
      </c>
      <c r="D69" s="88">
        <v>0</v>
      </c>
      <c r="E69" s="51">
        <v>3</v>
      </c>
      <c r="F69" s="52">
        <v>1</v>
      </c>
      <c r="G69" s="52">
        <v>0</v>
      </c>
      <c r="H69" s="52">
        <v>0</v>
      </c>
      <c r="I69" s="52">
        <v>3</v>
      </c>
      <c r="J69" s="53">
        <v>0</v>
      </c>
      <c r="K69" s="54">
        <v>0</v>
      </c>
      <c r="L69" s="52">
        <v>0</v>
      </c>
      <c r="M69" s="52">
        <v>0</v>
      </c>
      <c r="N69" s="52">
        <v>1</v>
      </c>
      <c r="O69" s="52">
        <v>0</v>
      </c>
      <c r="P69" s="51">
        <v>0</v>
      </c>
      <c r="Q69" s="52">
        <v>1</v>
      </c>
      <c r="R69" s="52">
        <v>2</v>
      </c>
      <c r="S69" s="52">
        <v>3</v>
      </c>
      <c r="T69" s="52">
        <v>3</v>
      </c>
      <c r="U69" s="52">
        <v>0</v>
      </c>
      <c r="V69" s="52">
        <v>2</v>
      </c>
      <c r="W69" s="52">
        <v>0</v>
      </c>
      <c r="X69" s="52">
        <v>2</v>
      </c>
      <c r="Y69" s="52">
        <v>0</v>
      </c>
      <c r="Z69" s="22"/>
      <c r="AA69" s="16"/>
    </row>
    <row r="70" spans="1:27" ht="12" customHeight="1" thickBot="1" x14ac:dyDescent="0.25">
      <c r="A70" s="116"/>
      <c r="B70" s="117"/>
      <c r="C70" s="55" t="s">
        <v>4</v>
      </c>
      <c r="D70" s="55">
        <v>0</v>
      </c>
      <c r="E70" s="56">
        <f>E67*E68*E69</f>
        <v>27</v>
      </c>
      <c r="F70" s="56">
        <f t="shared" ref="F70:Y70" si="61">F67*F68*F69</f>
        <v>2</v>
      </c>
      <c r="G70" s="56">
        <f t="shared" si="61"/>
        <v>0</v>
      </c>
      <c r="H70" s="56">
        <f t="shared" si="61"/>
        <v>0</v>
      </c>
      <c r="I70" s="56">
        <f t="shared" si="61"/>
        <v>27</v>
      </c>
      <c r="J70" s="57">
        <f t="shared" si="61"/>
        <v>0</v>
      </c>
      <c r="K70" s="62">
        <f t="shared" si="61"/>
        <v>0</v>
      </c>
      <c r="L70" s="60">
        <f t="shared" si="61"/>
        <v>0</v>
      </c>
      <c r="M70" s="60">
        <f t="shared" si="61"/>
        <v>0</v>
      </c>
      <c r="N70" s="60">
        <f t="shared" si="61"/>
        <v>6</v>
      </c>
      <c r="O70" s="60">
        <f t="shared" ref="O70" si="62">O67*O68*O69</f>
        <v>0</v>
      </c>
      <c r="P70" s="56">
        <f t="shared" si="61"/>
        <v>0</v>
      </c>
      <c r="Q70" s="56">
        <f t="shared" si="61"/>
        <v>6</v>
      </c>
      <c r="R70" s="56">
        <f t="shared" si="61"/>
        <v>8</v>
      </c>
      <c r="S70" s="56">
        <f t="shared" si="61"/>
        <v>27</v>
      </c>
      <c r="T70" s="56">
        <f t="shared" si="61"/>
        <v>27</v>
      </c>
      <c r="U70" s="56">
        <f t="shared" si="61"/>
        <v>0</v>
      </c>
      <c r="V70" s="56">
        <f t="shared" si="61"/>
        <v>8</v>
      </c>
      <c r="W70" s="56">
        <f t="shared" si="61"/>
        <v>0</v>
      </c>
      <c r="X70" s="56">
        <f t="shared" si="61"/>
        <v>12</v>
      </c>
      <c r="Y70" s="56">
        <f t="shared" si="61"/>
        <v>0</v>
      </c>
      <c r="Z70" s="22">
        <f>SUM(E70:Y70)</f>
        <v>150</v>
      </c>
      <c r="AA70" s="16"/>
    </row>
    <row r="71" spans="1:27" s="25" customFormat="1" ht="12" customHeight="1" thickBot="1" x14ac:dyDescent="0.25">
      <c r="A71" s="118" t="s">
        <v>5</v>
      </c>
      <c r="B71" s="119"/>
      <c r="C71" s="59"/>
      <c r="D71" s="60" t="s">
        <v>90</v>
      </c>
      <c r="E71" s="60" t="str">
        <f t="shared" ref="E71:Y71" si="63">IF(E70&gt;=18,"S","NS")</f>
        <v>S</v>
      </c>
      <c r="F71" s="60" t="str">
        <f t="shared" si="63"/>
        <v>NS</v>
      </c>
      <c r="G71" s="60" t="str">
        <f t="shared" si="63"/>
        <v>NS</v>
      </c>
      <c r="H71" s="60" t="str">
        <f t="shared" si="63"/>
        <v>NS</v>
      </c>
      <c r="I71" s="60" t="str">
        <f t="shared" si="63"/>
        <v>S</v>
      </c>
      <c r="J71" s="60" t="str">
        <f t="shared" si="63"/>
        <v>NS</v>
      </c>
      <c r="K71" s="60" t="str">
        <f t="shared" si="63"/>
        <v>NS</v>
      </c>
      <c r="L71" s="60" t="str">
        <f t="shared" si="63"/>
        <v>NS</v>
      </c>
      <c r="M71" s="60" t="str">
        <f t="shared" si="63"/>
        <v>NS</v>
      </c>
      <c r="N71" s="60" t="str">
        <f t="shared" si="63"/>
        <v>NS</v>
      </c>
      <c r="O71" s="60" t="str">
        <f t="shared" ref="O71" si="64">IF(O70&gt;=18,"S","NS")</f>
        <v>NS</v>
      </c>
      <c r="P71" s="60" t="str">
        <f t="shared" si="63"/>
        <v>NS</v>
      </c>
      <c r="Q71" s="60" t="str">
        <f t="shared" si="63"/>
        <v>NS</v>
      </c>
      <c r="R71" s="60" t="str">
        <f t="shared" si="63"/>
        <v>NS</v>
      </c>
      <c r="S71" s="60" t="str">
        <f t="shared" si="63"/>
        <v>S</v>
      </c>
      <c r="T71" s="60" t="str">
        <f t="shared" si="63"/>
        <v>S</v>
      </c>
      <c r="U71" s="60" t="str">
        <f t="shared" si="63"/>
        <v>NS</v>
      </c>
      <c r="V71" s="60" t="str">
        <f t="shared" si="63"/>
        <v>NS</v>
      </c>
      <c r="W71" s="60" t="str">
        <f t="shared" si="63"/>
        <v>NS</v>
      </c>
      <c r="X71" s="60" t="str">
        <f t="shared" si="63"/>
        <v>NS</v>
      </c>
      <c r="Y71" s="60" t="str">
        <f t="shared" si="63"/>
        <v>NS</v>
      </c>
      <c r="Z71" s="60"/>
    </row>
    <row r="72" spans="1:27" s="25" customFormat="1" ht="12" customHeight="1" thickBot="1" x14ac:dyDescent="0.25">
      <c r="A72" s="110" t="s">
        <v>36</v>
      </c>
      <c r="B72" s="111"/>
      <c r="C72" s="67"/>
      <c r="D72" s="68"/>
      <c r="E72" s="68">
        <v>8</v>
      </c>
      <c r="F72" s="68">
        <v>3</v>
      </c>
      <c r="G72" s="68">
        <v>5</v>
      </c>
      <c r="H72" s="68">
        <v>2</v>
      </c>
      <c r="I72" s="68">
        <v>5</v>
      </c>
      <c r="J72" s="68">
        <v>3</v>
      </c>
      <c r="K72" s="68">
        <v>5</v>
      </c>
      <c r="L72" s="68">
        <v>2</v>
      </c>
      <c r="M72" s="68">
        <v>7</v>
      </c>
      <c r="N72" s="68">
        <v>6</v>
      </c>
      <c r="O72" s="68">
        <v>3</v>
      </c>
      <c r="P72" s="68">
        <v>3</v>
      </c>
      <c r="Q72" s="68">
        <v>5</v>
      </c>
      <c r="R72" s="68">
        <v>8</v>
      </c>
      <c r="S72" s="68">
        <v>8</v>
      </c>
      <c r="T72" s="68">
        <v>2</v>
      </c>
      <c r="U72" s="68">
        <v>3</v>
      </c>
      <c r="V72" s="68">
        <v>8</v>
      </c>
      <c r="W72" s="68">
        <v>5</v>
      </c>
      <c r="X72" s="68">
        <v>5</v>
      </c>
      <c r="Y72" s="68">
        <v>1</v>
      </c>
      <c r="Z72" s="68"/>
    </row>
    <row r="73" spans="1:27" ht="30" customHeight="1" thickBot="1" x14ac:dyDescent="0.25">
      <c r="A73" s="112"/>
      <c r="B73" s="113"/>
      <c r="C73" s="69"/>
      <c r="D73" s="74">
        <v>1</v>
      </c>
      <c r="E73" s="70">
        <f>AVERAGE(E15,E30,E35,E40,E50,E55,E60,E70)</f>
        <v>8.5</v>
      </c>
      <c r="F73" s="70">
        <f>AVERAGE(F30,F40,F70)</f>
        <v>10.333333333333334</v>
      </c>
      <c r="G73" s="70">
        <f>AVERAGE(G15,G40,G50,G55,G60)</f>
        <v>14.4</v>
      </c>
      <c r="H73" s="70">
        <f>AVERAGE(H30,H40)</f>
        <v>14</v>
      </c>
      <c r="I73" s="70">
        <f>AVERAGE(I15,I20,I30,I35,I70)</f>
        <v>8.8000000000000007</v>
      </c>
      <c r="J73" s="70">
        <f>AVERAGE(J30,J40,J60)</f>
        <v>6</v>
      </c>
      <c r="K73" s="70">
        <f>AVERAGE(K30,K40,K50,K55,K60)</f>
        <v>1.4</v>
      </c>
      <c r="L73" s="70">
        <f>AVERAGE(L30)</f>
        <v>18</v>
      </c>
      <c r="M73" s="70">
        <f>AVERAGE(M15,M20,M30,M35,M50,M55,M60)</f>
        <v>5.8571428571428568</v>
      </c>
      <c r="N73" s="70">
        <f>AVERAGE(N30,N40,N50,N55,N60,N70)</f>
        <v>4.666666666666667</v>
      </c>
      <c r="O73" s="70">
        <f>AVERAGE(O15,O30,O40)</f>
        <v>1.6666666666666667</v>
      </c>
      <c r="P73" s="70">
        <f>AVERAGE(P15,P30,P60)</f>
        <v>6.333333333333333</v>
      </c>
      <c r="Q73" s="70">
        <f>AVERAGE(Q30,Q35,Q55,Q60,Q70)</f>
        <v>9.6</v>
      </c>
      <c r="R73" s="70">
        <f>AVERAGE(R15,R20,R30,R35,R50,R55,R60,R70)</f>
        <v>15</v>
      </c>
      <c r="S73" s="70">
        <f>AVERAGE(S15,S20,S30,S35,S45,S55,S60,S70)</f>
        <v>14.875</v>
      </c>
      <c r="T73" s="70">
        <f>AVERAGE(T35,T70)</f>
        <v>22.5</v>
      </c>
      <c r="U73" s="70">
        <f>AVERAGE(U15,U30,U55)</f>
        <v>4.666666666666667</v>
      </c>
      <c r="V73" s="70">
        <f>AVERAGE(V15,V20,V30,V35,V45,V55,V60,V70)</f>
        <v>10.125</v>
      </c>
      <c r="W73" s="70">
        <f>AVERAGE(W15,W20,W30,W60,W70)</f>
        <v>1</v>
      </c>
      <c r="X73" s="70">
        <f>AVERAGE(X15,X20,X30,X55,X60)</f>
        <v>8.4</v>
      </c>
      <c r="Y73" s="70">
        <f>AVERAGE(Y45)</f>
        <v>12</v>
      </c>
      <c r="Z73" s="70">
        <f>AVERAGE(Z70,Z60,Z55,Z50,Z45,Z40,Z35,Z30,Z20,Z15)</f>
        <v>88.2</v>
      </c>
      <c r="AA73" s="16"/>
    </row>
    <row r="74" spans="1:27" s="4" customFormat="1" ht="24" customHeight="1" x14ac:dyDescent="0.2">
      <c r="A74" s="109"/>
      <c r="B74" s="109"/>
      <c r="D74" s="5"/>
      <c r="E74" s="5"/>
      <c r="F74" s="5"/>
      <c r="G74" s="5"/>
      <c r="H74" s="5"/>
      <c r="I74" s="5"/>
      <c r="J74" s="5"/>
      <c r="K74" s="5"/>
      <c r="L74" s="5"/>
      <c r="M74" s="5"/>
      <c r="N74" s="5"/>
      <c r="O74" s="135"/>
      <c r="P74" s="136"/>
      <c r="Q74" s="136"/>
      <c r="R74" s="136"/>
      <c r="S74" s="136"/>
      <c r="T74" s="136"/>
      <c r="U74" s="136"/>
      <c r="V74" s="136"/>
      <c r="W74" s="136"/>
      <c r="X74" s="5"/>
      <c r="Y74" s="6"/>
      <c r="Z74" s="17"/>
    </row>
    <row r="75" spans="1:27" s="4" customFormat="1" x14ac:dyDescent="0.2">
      <c r="Z75" s="17"/>
    </row>
    <row r="76" spans="1:27" s="4" customFormat="1" x14ac:dyDescent="0.2">
      <c r="A76" s="7"/>
      <c r="Z76" s="17"/>
    </row>
    <row r="77" spans="1:27" s="4" customFormat="1" ht="16.5" customHeight="1" x14ac:dyDescent="0.2">
      <c r="A77" s="108"/>
      <c r="B77" s="108"/>
      <c r="C77" s="108"/>
      <c r="D77" s="108"/>
      <c r="E77" s="108"/>
      <c r="J77" s="137"/>
      <c r="K77" s="137"/>
      <c r="L77" s="137"/>
      <c r="M77" s="137"/>
      <c r="N77" s="137"/>
      <c r="O77" s="137"/>
      <c r="P77" s="137"/>
      <c r="Q77" s="137"/>
      <c r="R77" s="137"/>
      <c r="X77" s="8"/>
      <c r="Z77" s="17"/>
    </row>
    <row r="78" spans="1:27" s="4" customFormat="1" x14ac:dyDescent="0.2">
      <c r="E78" s="108" t="s">
        <v>84</v>
      </c>
      <c r="F78" s="108"/>
      <c r="G78" s="108"/>
      <c r="H78" s="108"/>
      <c r="I78" s="108"/>
      <c r="J78" s="108"/>
      <c r="K78" s="85"/>
      <c r="L78" s="85"/>
      <c r="M78" s="84" t="s">
        <v>85</v>
      </c>
      <c r="N78" s="85"/>
      <c r="O78" s="85"/>
      <c r="P78" s="85"/>
      <c r="Q78" s="84"/>
      <c r="R78" s="84"/>
      <c r="S78" s="84"/>
      <c r="T78" s="84"/>
      <c r="U78" s="84"/>
      <c r="X78" s="9"/>
      <c r="Z78" s="17"/>
    </row>
    <row r="79" spans="1:27" s="4" customFormat="1" x14ac:dyDescent="0.2">
      <c r="A79" s="7"/>
      <c r="E79" s="7"/>
      <c r="G79" s="84" t="s">
        <v>91</v>
      </c>
      <c r="H79" s="84"/>
      <c r="I79" s="84"/>
      <c r="J79" s="84"/>
      <c r="M79" s="108" t="s">
        <v>27</v>
      </c>
      <c r="N79" s="108"/>
      <c r="O79" s="108"/>
      <c r="P79" s="108"/>
      <c r="Q79" s="108"/>
      <c r="R79" s="108"/>
      <c r="Z79" s="17"/>
    </row>
    <row r="80" spans="1:27" ht="27" customHeight="1" x14ac:dyDescent="0.2">
      <c r="B80" s="4"/>
      <c r="C80" s="4"/>
      <c r="D80" s="86"/>
      <c r="E80" s="86"/>
      <c r="F80" s="86"/>
      <c r="G80" s="86"/>
      <c r="I80" s="86"/>
      <c r="J80" s="86"/>
      <c r="K80" s="86"/>
      <c r="L80" s="86"/>
      <c r="O80" s="9"/>
      <c r="P80" s="71"/>
      <c r="Q80" s="9"/>
      <c r="R80" s="9"/>
      <c r="S80" s="9"/>
      <c r="T80" s="9"/>
      <c r="U80" s="9"/>
      <c r="V80" s="9"/>
      <c r="W80" s="9"/>
    </row>
    <row r="81" spans="1:25" ht="15" customHeight="1" x14ac:dyDescent="0.2">
      <c r="B81" s="4"/>
      <c r="C81" s="4"/>
      <c r="D81" s="4"/>
      <c r="E81" s="4"/>
      <c r="I81" s="134"/>
      <c r="J81" s="134"/>
      <c r="K81" s="134"/>
      <c r="L81" s="134"/>
    </row>
    <row r="82" spans="1:25" ht="18" customHeight="1" x14ac:dyDescent="0.2">
      <c r="B82" s="4"/>
      <c r="C82" s="4"/>
      <c r="D82" s="4"/>
      <c r="E82" s="4"/>
    </row>
    <row r="83" spans="1:25" x14ac:dyDescent="0.2">
      <c r="B83" s="4"/>
      <c r="C83" s="4"/>
      <c r="D83" s="4"/>
      <c r="E83" s="4"/>
    </row>
    <row r="84" spans="1:25" x14ac:dyDescent="0.2">
      <c r="B84" s="4"/>
      <c r="C84" s="4"/>
      <c r="D84" s="4"/>
      <c r="E84" s="4"/>
    </row>
    <row r="85" spans="1:25" x14ac:dyDescent="0.2">
      <c r="B85" s="4"/>
      <c r="C85" s="4"/>
      <c r="D85" s="4"/>
      <c r="E85" s="4"/>
      <c r="M85" s="1" t="s">
        <v>86</v>
      </c>
    </row>
    <row r="86" spans="1:25" ht="13.5" customHeight="1" x14ac:dyDescent="0.2">
      <c r="A86" s="35" t="s">
        <v>64</v>
      </c>
      <c r="B86" s="4"/>
      <c r="C86" s="4"/>
      <c r="D86" s="4"/>
      <c r="E86" s="4"/>
      <c r="F86" s="4"/>
      <c r="G86" s="4"/>
      <c r="H86" s="4"/>
      <c r="X86" s="36" t="s">
        <v>66</v>
      </c>
    </row>
    <row r="87" spans="1:25" ht="15" x14ac:dyDescent="0.25">
      <c r="A87" s="15"/>
      <c r="B87" s="4"/>
      <c r="C87" s="4"/>
      <c r="D87" s="4"/>
      <c r="E87" s="4"/>
    </row>
    <row r="88" spans="1:25" x14ac:dyDescent="0.2">
      <c r="B88" s="4"/>
      <c r="C88" s="4"/>
      <c r="D88" s="4"/>
      <c r="E88" s="4"/>
    </row>
    <row r="89" spans="1:25" x14ac:dyDescent="0.2">
      <c r="A89" s="14"/>
      <c r="B89" s="4"/>
      <c r="C89" s="4"/>
      <c r="D89" s="4"/>
      <c r="E89" s="4"/>
    </row>
    <row r="90" spans="1:25" x14ac:dyDescent="0.2">
      <c r="B90" s="4"/>
      <c r="C90" s="4"/>
      <c r="D90" s="4"/>
      <c r="E90" s="4"/>
    </row>
    <row r="91" spans="1:25" x14ac:dyDescent="0.2">
      <c r="B91" s="4"/>
      <c r="C91" s="4"/>
      <c r="D91" s="4"/>
      <c r="E91" s="4"/>
    </row>
    <row r="92" spans="1:25" x14ac:dyDescent="0.2">
      <c r="A92"/>
      <c r="C92"/>
    </row>
    <row r="93" spans="1:25" x14ac:dyDescent="0.2">
      <c r="A93" s="37"/>
      <c r="B93" s="38"/>
      <c r="C93" s="38"/>
      <c r="D93" s="37"/>
      <c r="E93" s="37"/>
      <c r="F93" s="37"/>
      <c r="G93" s="37"/>
      <c r="H93" s="37"/>
      <c r="I93" s="37"/>
      <c r="J93" s="37"/>
    </row>
    <row r="94" spans="1:25" x14ac:dyDescent="0.2">
      <c r="A94" s="37"/>
      <c r="B94" s="38"/>
      <c r="C94" s="38"/>
      <c r="D94" s="37"/>
      <c r="E94" s="37"/>
      <c r="F94" s="37"/>
      <c r="G94" s="37"/>
      <c r="H94" s="37"/>
      <c r="I94" s="37"/>
      <c r="J94" s="37"/>
    </row>
    <row r="95" spans="1:25" ht="13.5" thickBot="1" x14ac:dyDescent="0.25">
      <c r="A95" s="37"/>
      <c r="B95" s="38"/>
      <c r="C95" s="38"/>
      <c r="D95" s="37"/>
      <c r="E95" s="37"/>
      <c r="F95" s="37"/>
      <c r="G95" s="37"/>
      <c r="H95" s="37"/>
      <c r="I95" s="37"/>
      <c r="J95" s="37"/>
    </row>
    <row r="96" spans="1:25" ht="15.75" x14ac:dyDescent="0.2">
      <c r="A96" s="133" t="s">
        <v>73</v>
      </c>
      <c r="B96" s="132"/>
      <c r="C96" s="130" t="s">
        <v>74</v>
      </c>
      <c r="D96" s="131"/>
      <c r="E96" s="131"/>
      <c r="F96" s="131"/>
      <c r="G96" s="131"/>
      <c r="H96" s="131"/>
      <c r="I96" s="131"/>
      <c r="J96" s="131"/>
      <c r="K96" s="131"/>
      <c r="L96" s="131"/>
      <c r="M96" s="131"/>
      <c r="N96" s="131"/>
      <c r="O96" s="131"/>
      <c r="P96" s="131"/>
      <c r="Q96" s="131"/>
      <c r="R96" s="131"/>
      <c r="S96" s="131"/>
      <c r="T96" s="131"/>
      <c r="U96" s="131"/>
      <c r="V96" s="131"/>
      <c r="W96" s="131"/>
      <c r="X96" s="131"/>
      <c r="Y96" s="132"/>
    </row>
    <row r="97" spans="1:25" ht="15" customHeight="1" x14ac:dyDescent="0.2">
      <c r="A97" s="120">
        <v>1</v>
      </c>
      <c r="B97" s="121"/>
      <c r="C97" s="124" t="s">
        <v>75</v>
      </c>
      <c r="D97" s="125"/>
      <c r="E97" s="125"/>
      <c r="F97" s="125"/>
      <c r="G97" s="125"/>
      <c r="H97" s="125"/>
      <c r="I97" s="125"/>
      <c r="J97" s="125"/>
      <c r="K97" s="125"/>
      <c r="L97" s="125"/>
      <c r="M97" s="125"/>
      <c r="N97" s="125"/>
      <c r="O97" s="125"/>
      <c r="P97" s="125"/>
      <c r="Q97" s="125"/>
      <c r="R97" s="125"/>
      <c r="S97" s="125"/>
      <c r="T97" s="125"/>
      <c r="U97" s="125"/>
      <c r="V97" s="125"/>
      <c r="W97" s="125"/>
      <c r="X97" s="125"/>
      <c r="Y97" s="126"/>
    </row>
    <row r="98" spans="1:25" ht="15" customHeight="1" x14ac:dyDescent="0.2">
      <c r="A98" s="120">
        <v>2</v>
      </c>
      <c r="B98" s="121"/>
      <c r="C98" s="124" t="s">
        <v>76</v>
      </c>
      <c r="D98" s="125"/>
      <c r="E98" s="125"/>
      <c r="F98" s="125"/>
      <c r="G98" s="125"/>
      <c r="H98" s="125"/>
      <c r="I98" s="125"/>
      <c r="J98" s="125"/>
      <c r="K98" s="125"/>
      <c r="L98" s="125"/>
      <c r="M98" s="125"/>
      <c r="N98" s="125"/>
      <c r="O98" s="125"/>
      <c r="P98" s="125"/>
      <c r="Q98" s="125"/>
      <c r="R98" s="125"/>
      <c r="S98" s="125"/>
      <c r="T98" s="125"/>
      <c r="U98" s="125"/>
      <c r="V98" s="125"/>
      <c r="W98" s="125"/>
      <c r="X98" s="125"/>
      <c r="Y98" s="126"/>
    </row>
    <row r="99" spans="1:25" ht="15" customHeight="1" x14ac:dyDescent="0.2">
      <c r="A99" s="120">
        <v>3</v>
      </c>
      <c r="B99" s="121"/>
      <c r="C99" s="124" t="s">
        <v>77</v>
      </c>
      <c r="D99" s="125"/>
      <c r="E99" s="125"/>
      <c r="F99" s="125"/>
      <c r="G99" s="125"/>
      <c r="H99" s="125"/>
      <c r="I99" s="125"/>
      <c r="J99" s="125"/>
      <c r="K99" s="125"/>
      <c r="L99" s="125"/>
      <c r="M99" s="125"/>
      <c r="N99" s="125"/>
      <c r="O99" s="125"/>
      <c r="P99" s="125"/>
      <c r="Q99" s="125"/>
      <c r="R99" s="125"/>
      <c r="S99" s="125"/>
      <c r="T99" s="125"/>
      <c r="U99" s="125"/>
      <c r="V99" s="125"/>
      <c r="W99" s="125"/>
      <c r="X99" s="125"/>
      <c r="Y99" s="126"/>
    </row>
    <row r="100" spans="1:25" ht="15" customHeight="1" x14ac:dyDescent="0.2">
      <c r="A100" s="120">
        <v>4</v>
      </c>
      <c r="B100" s="121"/>
      <c r="C100" s="124" t="s">
        <v>78</v>
      </c>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6"/>
    </row>
    <row r="101" spans="1:25" ht="15.75" customHeight="1" thickBot="1" x14ac:dyDescent="0.25">
      <c r="A101" s="122">
        <v>5</v>
      </c>
      <c r="B101" s="123"/>
      <c r="C101" s="127" t="s">
        <v>79</v>
      </c>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9"/>
    </row>
    <row r="102" spans="1:25" x14ac:dyDescent="0.2">
      <c r="A102"/>
      <c r="C102"/>
    </row>
    <row r="103" spans="1:25" x14ac:dyDescent="0.2">
      <c r="B103" s="4"/>
      <c r="C103" s="4"/>
      <c r="D103" s="4"/>
      <c r="E103" s="4"/>
    </row>
    <row r="104" spans="1:25" x14ac:dyDescent="0.2">
      <c r="B104" s="4"/>
      <c r="C104" s="4"/>
      <c r="D104" s="4"/>
      <c r="E104" s="4"/>
    </row>
    <row r="105" spans="1:25" x14ac:dyDescent="0.2">
      <c r="B105" s="4"/>
      <c r="C105" s="4"/>
      <c r="D105" s="4"/>
      <c r="E105" s="4"/>
    </row>
    <row r="106" spans="1:25" x14ac:dyDescent="0.2">
      <c r="B106" s="4"/>
      <c r="C106" s="4"/>
      <c r="D106" s="4"/>
      <c r="E106" s="4"/>
    </row>
    <row r="107" spans="1:25" x14ac:dyDescent="0.2">
      <c r="B107" s="4"/>
      <c r="C107" s="4"/>
      <c r="D107" s="4"/>
      <c r="E107" s="4"/>
    </row>
    <row r="108" spans="1:25" x14ac:dyDescent="0.2">
      <c r="B108" s="4"/>
      <c r="C108" s="4"/>
      <c r="D108" s="4"/>
      <c r="E108" s="4"/>
    </row>
    <row r="109" spans="1:25" x14ac:dyDescent="0.2">
      <c r="B109" s="4"/>
      <c r="C109" s="4"/>
      <c r="D109" s="4"/>
      <c r="E109" s="4"/>
    </row>
    <row r="110" spans="1:25" x14ac:dyDescent="0.2">
      <c r="B110" s="4"/>
      <c r="C110" s="4"/>
      <c r="D110" s="4"/>
      <c r="E110" s="4"/>
    </row>
    <row r="111" spans="1:25" x14ac:dyDescent="0.2">
      <c r="B111" s="4"/>
      <c r="C111" s="4"/>
      <c r="D111" s="4"/>
      <c r="E111" s="4"/>
    </row>
    <row r="112" spans="1:25" x14ac:dyDescent="0.2">
      <c r="B112" s="4"/>
      <c r="C112" s="4"/>
      <c r="D112" s="4"/>
      <c r="E112" s="4"/>
    </row>
    <row r="113" spans="2:5" x14ac:dyDescent="0.2">
      <c r="B113" s="4"/>
      <c r="C113" s="4"/>
      <c r="D113" s="4"/>
      <c r="E113" s="4"/>
    </row>
    <row r="114" spans="2:5" x14ac:dyDescent="0.2">
      <c r="B114" s="4"/>
      <c r="C114" s="4"/>
      <c r="D114" s="4"/>
      <c r="E114" s="4"/>
    </row>
    <row r="115" spans="2:5" x14ac:dyDescent="0.2">
      <c r="B115" s="4"/>
      <c r="C115" s="4"/>
      <c r="D115" s="4"/>
      <c r="E115" s="4"/>
    </row>
    <row r="116" spans="2:5" x14ac:dyDescent="0.2">
      <c r="B116" s="4"/>
      <c r="C116" s="4"/>
      <c r="D116" s="4"/>
      <c r="E116" s="4"/>
    </row>
    <row r="117" spans="2:5" x14ac:dyDescent="0.2">
      <c r="B117" s="4"/>
      <c r="C117" s="4"/>
      <c r="D117" s="4"/>
      <c r="E117" s="4"/>
    </row>
    <row r="118" spans="2:5" x14ac:dyDescent="0.2">
      <c r="B118" s="4"/>
      <c r="C118" s="4"/>
      <c r="D118" s="4"/>
      <c r="E118" s="4"/>
    </row>
    <row r="119" spans="2:5" x14ac:dyDescent="0.2">
      <c r="B119" s="4"/>
      <c r="C119" s="4"/>
      <c r="D119" s="4"/>
      <c r="E119" s="4"/>
    </row>
    <row r="120" spans="2:5" x14ac:dyDescent="0.2">
      <c r="B120" s="4"/>
      <c r="C120" s="4"/>
      <c r="D120" s="4"/>
      <c r="E120" s="4"/>
    </row>
    <row r="121" spans="2:5" x14ac:dyDescent="0.2">
      <c r="B121" s="4"/>
      <c r="C121" s="4"/>
      <c r="D121" s="4"/>
      <c r="E121" s="4"/>
    </row>
    <row r="122" spans="2:5" x14ac:dyDescent="0.2">
      <c r="B122" s="4"/>
      <c r="C122" s="4"/>
      <c r="D122" s="4"/>
      <c r="E122" s="4"/>
    </row>
    <row r="123" spans="2:5" x14ac:dyDescent="0.2">
      <c r="B123" s="4"/>
      <c r="C123" s="4"/>
      <c r="D123" s="4"/>
      <c r="E123" s="4"/>
    </row>
    <row r="124" spans="2:5" x14ac:dyDescent="0.2">
      <c r="B124" s="4"/>
      <c r="C124" s="4"/>
      <c r="D124" s="4"/>
      <c r="E124" s="4"/>
    </row>
    <row r="125" spans="2:5" x14ac:dyDescent="0.2">
      <c r="B125" s="4"/>
      <c r="C125" s="4"/>
      <c r="D125" s="4"/>
      <c r="E125" s="4"/>
    </row>
    <row r="126" spans="2:5" x14ac:dyDescent="0.2">
      <c r="B126" s="4"/>
      <c r="C126" s="4"/>
      <c r="D126" s="4"/>
      <c r="E126" s="4"/>
    </row>
    <row r="127" spans="2:5" x14ac:dyDescent="0.2">
      <c r="B127" s="4"/>
      <c r="C127" s="4"/>
      <c r="D127" s="4"/>
      <c r="E127" s="4"/>
    </row>
    <row r="128" spans="2:5" x14ac:dyDescent="0.2">
      <c r="B128" s="4"/>
      <c r="C128" s="4"/>
      <c r="D128" s="4"/>
      <c r="E128" s="4"/>
    </row>
    <row r="129" spans="2:5" x14ac:dyDescent="0.2">
      <c r="B129" s="4"/>
      <c r="C129" s="4"/>
      <c r="D129" s="4"/>
      <c r="E129" s="4"/>
    </row>
    <row r="130" spans="2:5" x14ac:dyDescent="0.2">
      <c r="B130" s="4"/>
      <c r="C130" s="4"/>
      <c r="D130" s="4"/>
      <c r="E130" s="4"/>
    </row>
    <row r="131" spans="2:5" x14ac:dyDescent="0.2">
      <c r="B131" s="4"/>
      <c r="C131" s="4"/>
      <c r="D131" s="4"/>
      <c r="E131" s="4"/>
    </row>
    <row r="132" spans="2:5" x14ac:dyDescent="0.2">
      <c r="B132" s="4"/>
      <c r="C132" s="4"/>
      <c r="D132" s="4"/>
      <c r="E132" s="4"/>
    </row>
    <row r="133" spans="2:5" x14ac:dyDescent="0.2">
      <c r="B133" s="4"/>
      <c r="C133" s="4"/>
      <c r="D133" s="4"/>
      <c r="E133" s="4"/>
    </row>
    <row r="134" spans="2:5" x14ac:dyDescent="0.2">
      <c r="B134" s="4"/>
      <c r="C134" s="4"/>
      <c r="D134" s="4"/>
      <c r="E134" s="4"/>
    </row>
    <row r="135" spans="2:5" x14ac:dyDescent="0.2">
      <c r="B135" s="4"/>
      <c r="C135" s="4"/>
      <c r="D135" s="4"/>
      <c r="E135" s="4"/>
    </row>
    <row r="136" spans="2:5" x14ac:dyDescent="0.2">
      <c r="B136" s="4"/>
      <c r="C136" s="4"/>
      <c r="D136" s="4"/>
      <c r="E136" s="4"/>
    </row>
    <row r="137" spans="2:5" x14ac:dyDescent="0.2">
      <c r="B137" s="4"/>
      <c r="C137" s="4"/>
      <c r="D137" s="4"/>
      <c r="E137" s="4"/>
    </row>
    <row r="138" spans="2:5" x14ac:dyDescent="0.2">
      <c r="B138" s="4"/>
      <c r="C138" s="4"/>
      <c r="D138" s="4"/>
      <c r="E138" s="4"/>
    </row>
    <row r="139" spans="2:5" x14ac:dyDescent="0.2">
      <c r="B139" s="4"/>
      <c r="C139" s="4"/>
      <c r="D139" s="4"/>
      <c r="E139" s="4"/>
    </row>
    <row r="140" spans="2:5" x14ac:dyDescent="0.2">
      <c r="B140" s="4"/>
      <c r="C140" s="4"/>
      <c r="D140" s="4"/>
      <c r="E140" s="4"/>
    </row>
    <row r="141" spans="2:5" x14ac:dyDescent="0.2">
      <c r="B141" s="4"/>
      <c r="C141" s="4"/>
      <c r="D141" s="4"/>
      <c r="E141" s="4"/>
    </row>
    <row r="142" spans="2:5" x14ac:dyDescent="0.2">
      <c r="B142" s="4"/>
      <c r="C142" s="4"/>
      <c r="D142" s="4"/>
      <c r="E142" s="4"/>
    </row>
    <row r="143" spans="2:5" x14ac:dyDescent="0.2">
      <c r="B143" s="4"/>
      <c r="C143" s="4"/>
      <c r="D143" s="4"/>
      <c r="E143" s="4"/>
    </row>
    <row r="144" spans="2:5" x14ac:dyDescent="0.2">
      <c r="B144" s="4"/>
      <c r="C144" s="4"/>
      <c r="D144" s="4"/>
      <c r="E144" s="4"/>
    </row>
    <row r="145" spans="2:5" x14ac:dyDescent="0.2">
      <c r="B145" s="4"/>
      <c r="C145" s="4"/>
      <c r="D145" s="4"/>
      <c r="E145" s="4"/>
    </row>
    <row r="146" spans="2:5" x14ac:dyDescent="0.2">
      <c r="B146" s="4"/>
      <c r="C146" s="4"/>
      <c r="D146" s="4"/>
      <c r="E146" s="4"/>
    </row>
    <row r="147" spans="2:5" x14ac:dyDescent="0.2">
      <c r="B147" s="4"/>
      <c r="C147" s="4"/>
      <c r="D147" s="4"/>
      <c r="E147" s="4"/>
    </row>
    <row r="148" spans="2:5" x14ac:dyDescent="0.2">
      <c r="B148" s="4"/>
      <c r="C148" s="4"/>
      <c r="D148" s="4"/>
      <c r="E148" s="4"/>
    </row>
    <row r="149" spans="2:5" x14ac:dyDescent="0.2">
      <c r="B149" s="4"/>
      <c r="C149" s="4"/>
      <c r="D149" s="4"/>
      <c r="E149" s="4"/>
    </row>
    <row r="150" spans="2:5" x14ac:dyDescent="0.2">
      <c r="B150" s="4"/>
      <c r="C150" s="4"/>
      <c r="D150" s="4"/>
      <c r="E150" s="4"/>
    </row>
    <row r="151" spans="2:5" x14ac:dyDescent="0.2">
      <c r="B151" s="4"/>
      <c r="C151" s="4"/>
      <c r="D151" s="4"/>
      <c r="E151" s="4"/>
    </row>
    <row r="152" spans="2:5" x14ac:dyDescent="0.2">
      <c r="B152" s="4"/>
      <c r="C152" s="4"/>
      <c r="D152" s="4"/>
      <c r="E152" s="4"/>
    </row>
    <row r="153" spans="2:5" x14ac:dyDescent="0.2">
      <c r="B153" s="4"/>
      <c r="C153" s="4"/>
      <c r="D153" s="4"/>
      <c r="E153" s="4"/>
    </row>
    <row r="154" spans="2:5" x14ac:dyDescent="0.2">
      <c r="B154" s="4"/>
      <c r="C154" s="4"/>
      <c r="D154" s="4"/>
      <c r="E154" s="4"/>
    </row>
    <row r="155" spans="2:5" x14ac:dyDescent="0.2">
      <c r="B155" s="4"/>
      <c r="C155" s="4"/>
      <c r="D155" s="4"/>
      <c r="E155" s="4"/>
    </row>
    <row r="156" spans="2:5" x14ac:dyDescent="0.2">
      <c r="B156" s="4"/>
      <c r="C156" s="4"/>
      <c r="D156" s="4"/>
      <c r="E156" s="4"/>
    </row>
    <row r="157" spans="2:5" x14ac:dyDescent="0.2">
      <c r="B157" s="4"/>
      <c r="C157" s="4"/>
      <c r="D157" s="4"/>
      <c r="E157" s="4"/>
    </row>
    <row r="158" spans="2:5" x14ac:dyDescent="0.2">
      <c r="B158" s="4"/>
      <c r="C158" s="4"/>
      <c r="D158" s="4"/>
      <c r="E158" s="4"/>
    </row>
    <row r="159" spans="2:5" x14ac:dyDescent="0.2">
      <c r="B159" s="4"/>
      <c r="C159" s="4"/>
      <c r="D159" s="4"/>
      <c r="E159" s="4"/>
    </row>
    <row r="160" spans="2:5" x14ac:dyDescent="0.2">
      <c r="B160" s="4"/>
      <c r="C160" s="4"/>
      <c r="D160" s="4"/>
      <c r="E160" s="4"/>
    </row>
    <row r="161" spans="2:5" x14ac:dyDescent="0.2">
      <c r="B161" s="4"/>
      <c r="C161" s="4"/>
      <c r="D161" s="4"/>
      <c r="E161" s="4"/>
    </row>
    <row r="162" spans="2:5" x14ac:dyDescent="0.2">
      <c r="B162" s="4"/>
      <c r="C162" s="4"/>
      <c r="D162" s="4"/>
      <c r="E162" s="4"/>
    </row>
    <row r="163" spans="2:5" x14ac:dyDescent="0.2">
      <c r="B163" s="4"/>
      <c r="C163" s="4"/>
      <c r="D163" s="4"/>
      <c r="E163" s="4"/>
    </row>
    <row r="164" spans="2:5" x14ac:dyDescent="0.2">
      <c r="B164" s="4"/>
      <c r="C164" s="4"/>
      <c r="D164" s="4"/>
      <c r="E164" s="4"/>
    </row>
    <row r="165" spans="2:5" x14ac:dyDescent="0.2">
      <c r="B165" s="4"/>
      <c r="C165" s="4"/>
      <c r="D165" s="4"/>
      <c r="E165" s="4"/>
    </row>
    <row r="166" spans="2:5" x14ac:dyDescent="0.2">
      <c r="B166" s="4"/>
      <c r="C166" s="4"/>
      <c r="D166" s="4"/>
      <c r="E166" s="4"/>
    </row>
    <row r="167" spans="2:5" x14ac:dyDescent="0.2">
      <c r="B167" s="4"/>
      <c r="C167" s="4"/>
      <c r="D167" s="4"/>
      <c r="E167" s="4"/>
    </row>
    <row r="168" spans="2:5" x14ac:dyDescent="0.2">
      <c r="B168" s="4"/>
      <c r="C168" s="4"/>
      <c r="D168" s="4"/>
      <c r="E168" s="4"/>
    </row>
    <row r="169" spans="2:5" x14ac:dyDescent="0.2">
      <c r="B169" s="4"/>
      <c r="C169" s="4"/>
      <c r="D169" s="4"/>
      <c r="E169" s="4"/>
    </row>
    <row r="170" spans="2:5" x14ac:dyDescent="0.2">
      <c r="B170" s="4"/>
      <c r="C170" s="4"/>
      <c r="D170" s="4"/>
      <c r="E170" s="4"/>
    </row>
    <row r="171" spans="2:5" x14ac:dyDescent="0.2">
      <c r="B171" s="4"/>
      <c r="C171" s="4"/>
      <c r="D171" s="4"/>
      <c r="E171" s="4"/>
    </row>
    <row r="172" spans="2:5" x14ac:dyDescent="0.2">
      <c r="B172" s="4"/>
      <c r="C172" s="4"/>
      <c r="D172" s="4"/>
      <c r="E172" s="4"/>
    </row>
    <row r="173" spans="2:5" x14ac:dyDescent="0.2">
      <c r="B173" s="4"/>
      <c r="C173" s="4"/>
      <c r="D173" s="4"/>
      <c r="E173" s="4"/>
    </row>
    <row r="174" spans="2:5" x14ac:dyDescent="0.2">
      <c r="B174" s="4"/>
      <c r="C174" s="4"/>
      <c r="D174" s="4"/>
      <c r="E174" s="4"/>
    </row>
    <row r="175" spans="2:5" x14ac:dyDescent="0.2">
      <c r="B175" s="4"/>
      <c r="C175" s="4"/>
      <c r="D175" s="4"/>
      <c r="E175" s="4"/>
    </row>
    <row r="176" spans="2:5" x14ac:dyDescent="0.2">
      <c r="B176" s="4"/>
      <c r="C176" s="4"/>
      <c r="D176" s="4"/>
      <c r="E176" s="4"/>
    </row>
    <row r="177" spans="2:5" x14ac:dyDescent="0.2">
      <c r="B177" s="4"/>
      <c r="C177" s="4"/>
      <c r="D177" s="4"/>
      <c r="E177" s="4"/>
    </row>
    <row r="178" spans="2:5" x14ac:dyDescent="0.2">
      <c r="B178" s="4"/>
      <c r="C178" s="4"/>
      <c r="D178" s="4"/>
      <c r="E178" s="4"/>
    </row>
    <row r="179" spans="2:5" x14ac:dyDescent="0.2">
      <c r="B179" s="4"/>
      <c r="C179" s="4"/>
      <c r="D179" s="4"/>
      <c r="E179" s="4"/>
    </row>
    <row r="180" spans="2:5" x14ac:dyDescent="0.2">
      <c r="B180" s="4"/>
      <c r="C180" s="4"/>
      <c r="D180" s="4"/>
      <c r="E180" s="4"/>
    </row>
    <row r="181" spans="2:5" x14ac:dyDescent="0.2">
      <c r="B181" s="4"/>
      <c r="C181" s="4"/>
      <c r="D181" s="4"/>
      <c r="E181" s="4"/>
    </row>
    <row r="182" spans="2:5" x14ac:dyDescent="0.2">
      <c r="B182" s="4"/>
      <c r="C182" s="4"/>
      <c r="D182" s="4"/>
      <c r="E182" s="4"/>
    </row>
    <row r="183" spans="2:5" x14ac:dyDescent="0.2">
      <c r="B183" s="4"/>
      <c r="C183" s="4"/>
      <c r="D183" s="4"/>
      <c r="E183" s="4"/>
    </row>
    <row r="184" spans="2:5" x14ac:dyDescent="0.2">
      <c r="B184" s="4"/>
      <c r="C184" s="4"/>
      <c r="D184" s="4"/>
      <c r="E184" s="4"/>
    </row>
    <row r="185" spans="2:5" x14ac:dyDescent="0.2">
      <c r="B185" s="4"/>
      <c r="C185" s="4"/>
      <c r="D185" s="4"/>
      <c r="E185" s="4"/>
    </row>
    <row r="186" spans="2:5" x14ac:dyDescent="0.2">
      <c r="B186" s="4"/>
      <c r="C186" s="4"/>
      <c r="D186" s="4"/>
      <c r="E186" s="4"/>
    </row>
    <row r="187" spans="2:5" x14ac:dyDescent="0.2">
      <c r="B187" s="4"/>
      <c r="C187" s="4"/>
      <c r="D187" s="4"/>
      <c r="E187" s="4"/>
    </row>
    <row r="188" spans="2:5" x14ac:dyDescent="0.2">
      <c r="B188" s="4"/>
      <c r="C188" s="4"/>
      <c r="D188" s="4"/>
      <c r="E188" s="4"/>
    </row>
    <row r="189" spans="2:5" x14ac:dyDescent="0.2">
      <c r="B189" s="4"/>
      <c r="C189" s="4"/>
      <c r="D189" s="4"/>
      <c r="E189" s="4"/>
    </row>
    <row r="190" spans="2:5" x14ac:dyDescent="0.2">
      <c r="B190" s="4"/>
      <c r="C190" s="4"/>
      <c r="D190" s="4"/>
      <c r="E190" s="4"/>
    </row>
    <row r="191" spans="2:5" x14ac:dyDescent="0.2">
      <c r="B191" s="4"/>
      <c r="C191" s="4"/>
      <c r="D191" s="4"/>
      <c r="E191" s="4"/>
    </row>
    <row r="192" spans="2:5" x14ac:dyDescent="0.2">
      <c r="B192" s="4"/>
      <c r="C192" s="4"/>
      <c r="D192" s="4"/>
      <c r="E192" s="4"/>
    </row>
    <row r="193" spans="2:5" x14ac:dyDescent="0.2">
      <c r="B193" s="4"/>
      <c r="C193" s="4"/>
      <c r="D193" s="4"/>
      <c r="E193" s="4"/>
    </row>
    <row r="194" spans="2:5" x14ac:dyDescent="0.2">
      <c r="B194" s="4"/>
      <c r="C194" s="4"/>
      <c r="D194" s="4"/>
      <c r="E194" s="4"/>
    </row>
    <row r="195" spans="2:5" x14ac:dyDescent="0.2">
      <c r="B195" s="4"/>
      <c r="C195" s="4"/>
      <c r="D195" s="4"/>
      <c r="E195" s="4"/>
    </row>
    <row r="196" spans="2:5" x14ac:dyDescent="0.2">
      <c r="B196" s="4"/>
      <c r="C196" s="4"/>
      <c r="D196" s="4"/>
      <c r="E196" s="4"/>
    </row>
    <row r="197" spans="2:5" x14ac:dyDescent="0.2">
      <c r="B197" s="4"/>
      <c r="C197" s="4"/>
      <c r="D197" s="4"/>
      <c r="E197" s="4"/>
    </row>
    <row r="198" spans="2:5" x14ac:dyDescent="0.2">
      <c r="B198" s="4"/>
      <c r="C198" s="4"/>
      <c r="D198" s="4"/>
      <c r="E198" s="4"/>
    </row>
    <row r="199" spans="2:5" x14ac:dyDescent="0.2">
      <c r="B199" s="4"/>
      <c r="C199" s="4"/>
      <c r="D199" s="4"/>
      <c r="E199" s="4"/>
    </row>
    <row r="200" spans="2:5" x14ac:dyDescent="0.2">
      <c r="B200" s="4"/>
      <c r="C200" s="4"/>
      <c r="D200" s="4"/>
      <c r="E200" s="4"/>
    </row>
    <row r="201" spans="2:5" x14ac:dyDescent="0.2">
      <c r="B201" s="4"/>
      <c r="C201" s="4"/>
      <c r="D201" s="4"/>
      <c r="E201" s="4"/>
    </row>
    <row r="202" spans="2:5" x14ac:dyDescent="0.2">
      <c r="B202" s="4"/>
      <c r="C202" s="4"/>
      <c r="D202" s="4"/>
      <c r="E202" s="4"/>
    </row>
    <row r="203" spans="2:5" x14ac:dyDescent="0.2">
      <c r="B203" s="4"/>
      <c r="C203" s="4"/>
      <c r="D203" s="4"/>
      <c r="E203" s="4"/>
    </row>
    <row r="204" spans="2:5" x14ac:dyDescent="0.2">
      <c r="B204" s="4"/>
      <c r="C204" s="4"/>
      <c r="D204" s="4"/>
      <c r="E204" s="4"/>
    </row>
    <row r="205" spans="2:5" x14ac:dyDescent="0.2">
      <c r="B205" s="4"/>
      <c r="C205" s="4"/>
      <c r="D205" s="4"/>
      <c r="E205" s="4"/>
    </row>
    <row r="206" spans="2:5" x14ac:dyDescent="0.2">
      <c r="B206" s="4"/>
      <c r="C206" s="4"/>
      <c r="D206" s="4"/>
      <c r="E206" s="4"/>
    </row>
    <row r="207" spans="2:5" x14ac:dyDescent="0.2">
      <c r="B207" s="4"/>
      <c r="C207" s="4"/>
      <c r="D207" s="4"/>
      <c r="E207" s="4"/>
    </row>
    <row r="208" spans="2:5" x14ac:dyDescent="0.2">
      <c r="B208" s="4"/>
      <c r="C208" s="4"/>
      <c r="D208" s="4"/>
      <c r="E208" s="4"/>
    </row>
    <row r="209" spans="2:5" x14ac:dyDescent="0.2">
      <c r="B209" s="4"/>
      <c r="C209" s="4"/>
      <c r="D209" s="4"/>
      <c r="E209" s="4"/>
    </row>
    <row r="210" spans="2:5" x14ac:dyDescent="0.2">
      <c r="B210" s="4"/>
      <c r="C210" s="4"/>
      <c r="D210" s="4"/>
      <c r="E210" s="4"/>
    </row>
    <row r="211" spans="2:5" x14ac:dyDescent="0.2">
      <c r="B211" s="4"/>
      <c r="C211" s="4"/>
      <c r="D211" s="4"/>
      <c r="E211" s="4"/>
    </row>
    <row r="212" spans="2:5" x14ac:dyDescent="0.2">
      <c r="B212" s="4"/>
      <c r="C212" s="4"/>
      <c r="D212" s="4"/>
      <c r="E212" s="4"/>
    </row>
    <row r="213" spans="2:5" x14ac:dyDescent="0.2">
      <c r="B213" s="4"/>
      <c r="C213" s="4"/>
      <c r="D213" s="4"/>
      <c r="E213" s="4"/>
    </row>
    <row r="214" spans="2:5" x14ac:dyDescent="0.2">
      <c r="B214" s="4"/>
      <c r="C214" s="4"/>
      <c r="D214" s="4"/>
      <c r="E214" s="4"/>
    </row>
    <row r="215" spans="2:5" x14ac:dyDescent="0.2">
      <c r="B215" s="4"/>
      <c r="C215" s="4"/>
      <c r="D215" s="4"/>
      <c r="E215" s="4"/>
    </row>
    <row r="216" spans="2:5" x14ac:dyDescent="0.2">
      <c r="B216" s="4"/>
      <c r="C216" s="4"/>
      <c r="D216" s="4"/>
      <c r="E216" s="4"/>
    </row>
    <row r="217" spans="2:5" x14ac:dyDescent="0.2">
      <c r="B217" s="4"/>
      <c r="C217" s="4"/>
      <c r="D217" s="4"/>
      <c r="E217" s="4"/>
    </row>
    <row r="218" spans="2:5" x14ac:dyDescent="0.2">
      <c r="B218" s="4"/>
      <c r="C218" s="4"/>
      <c r="D218" s="4"/>
      <c r="E218" s="4"/>
    </row>
    <row r="219" spans="2:5" x14ac:dyDescent="0.2">
      <c r="B219" s="4"/>
      <c r="C219" s="4"/>
      <c r="D219" s="4"/>
      <c r="E219" s="4"/>
    </row>
    <row r="220" spans="2:5" x14ac:dyDescent="0.2">
      <c r="B220" s="4"/>
      <c r="C220" s="4"/>
      <c r="D220" s="4"/>
      <c r="E220" s="4"/>
    </row>
    <row r="221" spans="2:5" x14ac:dyDescent="0.2">
      <c r="B221" s="4"/>
      <c r="C221" s="4"/>
      <c r="D221" s="4"/>
      <c r="E221" s="4"/>
    </row>
    <row r="222" spans="2:5" x14ac:dyDescent="0.2">
      <c r="B222" s="4"/>
      <c r="C222" s="4"/>
      <c r="D222" s="4"/>
      <c r="E222" s="4"/>
    </row>
    <row r="223" spans="2:5" x14ac:dyDescent="0.2">
      <c r="B223" s="4"/>
      <c r="C223" s="4"/>
      <c r="D223" s="4"/>
      <c r="E223" s="4"/>
    </row>
    <row r="224" spans="2:5" x14ac:dyDescent="0.2">
      <c r="B224" s="4"/>
      <c r="C224" s="4"/>
      <c r="D224" s="4"/>
      <c r="E224" s="4"/>
    </row>
    <row r="225" spans="2:5" x14ac:dyDescent="0.2">
      <c r="B225" s="4"/>
      <c r="C225" s="4"/>
      <c r="D225" s="4"/>
      <c r="E225" s="4"/>
    </row>
    <row r="226" spans="2:5" x14ac:dyDescent="0.2">
      <c r="B226" s="4"/>
      <c r="C226" s="4"/>
      <c r="D226" s="4"/>
      <c r="E226" s="4"/>
    </row>
    <row r="227" spans="2:5" x14ac:dyDescent="0.2">
      <c r="B227" s="4"/>
      <c r="C227" s="4"/>
      <c r="D227" s="4"/>
      <c r="E227" s="4"/>
    </row>
    <row r="228" spans="2:5" x14ac:dyDescent="0.2">
      <c r="B228" s="4"/>
      <c r="C228" s="4"/>
      <c r="D228" s="4"/>
      <c r="E228" s="4"/>
    </row>
    <row r="229" spans="2:5" x14ac:dyDescent="0.2">
      <c r="B229" s="4"/>
      <c r="C229" s="4"/>
      <c r="D229" s="4"/>
      <c r="E229" s="4"/>
    </row>
    <row r="230" spans="2:5" x14ac:dyDescent="0.2">
      <c r="B230" s="4"/>
      <c r="C230" s="4"/>
      <c r="D230" s="4"/>
      <c r="E230" s="4"/>
    </row>
    <row r="231" spans="2:5" x14ac:dyDescent="0.2">
      <c r="B231" s="4"/>
      <c r="C231" s="4"/>
      <c r="D231" s="4"/>
      <c r="E231" s="4"/>
    </row>
    <row r="232" spans="2:5" x14ac:dyDescent="0.2">
      <c r="B232" s="4"/>
      <c r="C232" s="4"/>
      <c r="D232" s="4"/>
      <c r="E232" s="4"/>
    </row>
    <row r="233" spans="2:5" x14ac:dyDescent="0.2">
      <c r="B233" s="4"/>
      <c r="C233" s="4"/>
      <c r="D233" s="4"/>
      <c r="E233" s="4"/>
    </row>
    <row r="234" spans="2:5" x14ac:dyDescent="0.2">
      <c r="B234" s="4"/>
      <c r="C234" s="4"/>
      <c r="D234" s="4"/>
      <c r="E234" s="4"/>
    </row>
    <row r="235" spans="2:5" x14ac:dyDescent="0.2">
      <c r="B235" s="4"/>
      <c r="C235" s="4"/>
      <c r="D235" s="4"/>
      <c r="E235" s="4"/>
    </row>
    <row r="236" spans="2:5" x14ac:dyDescent="0.2">
      <c r="B236" s="4"/>
      <c r="C236" s="4"/>
      <c r="D236" s="4"/>
      <c r="E236" s="4"/>
    </row>
    <row r="237" spans="2:5" x14ac:dyDescent="0.2">
      <c r="B237" s="4"/>
      <c r="C237" s="4"/>
      <c r="D237" s="4"/>
      <c r="E237" s="4"/>
    </row>
    <row r="238" spans="2:5" x14ac:dyDescent="0.2">
      <c r="B238" s="4"/>
      <c r="C238" s="4"/>
      <c r="D238" s="4"/>
      <c r="E238" s="4"/>
    </row>
    <row r="239" spans="2:5" x14ac:dyDescent="0.2">
      <c r="B239" s="4"/>
      <c r="C239" s="4"/>
      <c r="D239" s="4"/>
      <c r="E239" s="4"/>
    </row>
    <row r="240" spans="2:5" x14ac:dyDescent="0.2">
      <c r="B240" s="4"/>
      <c r="C240" s="4"/>
      <c r="D240" s="4"/>
      <c r="E240" s="4"/>
    </row>
    <row r="241" spans="2:5" x14ac:dyDescent="0.2">
      <c r="B241" s="4"/>
      <c r="C241" s="4"/>
      <c r="D241" s="4"/>
      <c r="E241" s="4"/>
    </row>
    <row r="242" spans="2:5" x14ac:dyDescent="0.2">
      <c r="B242" s="4"/>
      <c r="C242" s="4"/>
      <c r="D242" s="4"/>
      <c r="E242" s="4"/>
    </row>
    <row r="243" spans="2:5" x14ac:dyDescent="0.2">
      <c r="B243" s="4"/>
      <c r="C243" s="4"/>
      <c r="D243" s="4"/>
      <c r="E243" s="4"/>
    </row>
    <row r="244" spans="2:5" x14ac:dyDescent="0.2">
      <c r="B244" s="4"/>
      <c r="C244" s="4"/>
      <c r="D244" s="4"/>
      <c r="E244" s="4"/>
    </row>
    <row r="245" spans="2:5" x14ac:dyDescent="0.2">
      <c r="B245" s="4"/>
      <c r="C245" s="4"/>
      <c r="D245" s="4"/>
      <c r="E245" s="4"/>
    </row>
    <row r="246" spans="2:5" x14ac:dyDescent="0.2">
      <c r="B246" s="4"/>
      <c r="C246" s="4"/>
      <c r="D246" s="4"/>
      <c r="E246" s="4"/>
    </row>
    <row r="247" spans="2:5" x14ac:dyDescent="0.2">
      <c r="B247" s="4"/>
      <c r="C247" s="4"/>
      <c r="D247" s="4"/>
      <c r="E247" s="4"/>
    </row>
    <row r="248" spans="2:5" x14ac:dyDescent="0.2">
      <c r="B248" s="4"/>
      <c r="C248" s="4"/>
      <c r="D248" s="4"/>
      <c r="E248" s="4"/>
    </row>
    <row r="249" spans="2:5" x14ac:dyDescent="0.2">
      <c r="B249" s="4"/>
      <c r="C249" s="4"/>
      <c r="D249" s="4"/>
      <c r="E249" s="4"/>
    </row>
    <row r="250" spans="2:5" x14ac:dyDescent="0.2">
      <c r="B250" s="4"/>
      <c r="C250" s="4"/>
      <c r="D250" s="4"/>
      <c r="E250" s="4"/>
    </row>
    <row r="251" spans="2:5" x14ac:dyDescent="0.2">
      <c r="B251" s="4"/>
      <c r="C251" s="4"/>
      <c r="D251" s="4"/>
      <c r="E251" s="4"/>
    </row>
    <row r="252" spans="2:5" x14ac:dyDescent="0.2">
      <c r="B252" s="4"/>
      <c r="C252" s="4"/>
      <c r="D252" s="4"/>
      <c r="E252" s="4"/>
    </row>
    <row r="253" spans="2:5" x14ac:dyDescent="0.2">
      <c r="B253" s="4"/>
      <c r="C253" s="4"/>
      <c r="D253" s="4"/>
      <c r="E253" s="4"/>
    </row>
    <row r="254" spans="2:5" x14ac:dyDescent="0.2">
      <c r="B254" s="4"/>
      <c r="C254" s="4"/>
      <c r="D254" s="4"/>
      <c r="E254" s="4"/>
    </row>
    <row r="255" spans="2:5" x14ac:dyDescent="0.2">
      <c r="B255" s="4"/>
      <c r="C255" s="4"/>
      <c r="D255" s="4"/>
      <c r="E255" s="4"/>
    </row>
    <row r="256" spans="2:5" x14ac:dyDescent="0.2">
      <c r="B256" s="4"/>
      <c r="C256" s="4"/>
      <c r="D256" s="4"/>
      <c r="E256" s="4"/>
    </row>
    <row r="257" spans="2:5" x14ac:dyDescent="0.2">
      <c r="B257" s="4"/>
      <c r="C257" s="4"/>
      <c r="D257" s="4"/>
      <c r="E257" s="4"/>
    </row>
    <row r="258" spans="2:5" x14ac:dyDescent="0.2">
      <c r="B258" s="4"/>
      <c r="C258" s="4"/>
      <c r="D258" s="4"/>
      <c r="E258" s="4"/>
    </row>
    <row r="259" spans="2:5" x14ac:dyDescent="0.2">
      <c r="B259" s="4"/>
      <c r="C259" s="4"/>
      <c r="D259" s="4"/>
      <c r="E259" s="4"/>
    </row>
    <row r="260" spans="2:5" x14ac:dyDescent="0.2">
      <c r="B260" s="4"/>
      <c r="C260" s="4"/>
      <c r="D260" s="4"/>
      <c r="E260" s="4"/>
    </row>
    <row r="261" spans="2:5" x14ac:dyDescent="0.2">
      <c r="B261" s="4"/>
      <c r="C261" s="4"/>
      <c r="D261" s="4"/>
      <c r="E261" s="4"/>
    </row>
    <row r="262" spans="2:5" x14ac:dyDescent="0.2">
      <c r="B262" s="4"/>
      <c r="C262" s="4"/>
      <c r="D262" s="4"/>
      <c r="E262" s="4"/>
    </row>
    <row r="263" spans="2:5" x14ac:dyDescent="0.2">
      <c r="B263" s="4"/>
      <c r="C263" s="4"/>
      <c r="D263" s="4"/>
      <c r="E263" s="4"/>
    </row>
    <row r="264" spans="2:5" x14ac:dyDescent="0.2">
      <c r="B264" s="4"/>
      <c r="C264" s="4"/>
      <c r="D264" s="4"/>
      <c r="E264" s="4"/>
    </row>
    <row r="265" spans="2:5" x14ac:dyDescent="0.2">
      <c r="B265" s="4"/>
      <c r="C265" s="4"/>
      <c r="D265" s="4"/>
      <c r="E265" s="4"/>
    </row>
    <row r="266" spans="2:5" x14ac:dyDescent="0.2">
      <c r="B266" s="4"/>
      <c r="C266" s="4"/>
      <c r="D266" s="4"/>
      <c r="E266" s="4"/>
    </row>
    <row r="267" spans="2:5" x14ac:dyDescent="0.2">
      <c r="B267" s="4"/>
      <c r="C267" s="4"/>
      <c r="D267" s="4"/>
      <c r="E267" s="4"/>
    </row>
    <row r="268" spans="2:5" x14ac:dyDescent="0.2">
      <c r="B268" s="4"/>
      <c r="C268" s="4"/>
      <c r="D268" s="4"/>
      <c r="E268" s="4"/>
    </row>
    <row r="269" spans="2:5" x14ac:dyDescent="0.2">
      <c r="B269" s="4"/>
      <c r="C269" s="4"/>
      <c r="D269" s="4"/>
      <c r="E269" s="4"/>
    </row>
    <row r="270" spans="2:5" x14ac:dyDescent="0.2">
      <c r="B270" s="4"/>
      <c r="C270" s="4"/>
      <c r="D270" s="4"/>
      <c r="E270" s="4"/>
    </row>
    <row r="271" spans="2:5" x14ac:dyDescent="0.2">
      <c r="B271" s="4"/>
      <c r="C271" s="4"/>
      <c r="D271" s="4"/>
      <c r="E271" s="4"/>
    </row>
    <row r="272" spans="2:5" x14ac:dyDescent="0.2">
      <c r="B272" s="4"/>
      <c r="C272" s="4"/>
      <c r="D272" s="4"/>
      <c r="E272" s="4"/>
    </row>
    <row r="273" spans="2:5" x14ac:dyDescent="0.2">
      <c r="B273" s="4"/>
      <c r="C273" s="4"/>
      <c r="D273" s="4"/>
      <c r="E273" s="4"/>
    </row>
    <row r="274" spans="2:5" x14ac:dyDescent="0.2">
      <c r="B274" s="4"/>
      <c r="C274" s="4"/>
      <c r="D274" s="4"/>
      <c r="E274" s="4"/>
    </row>
    <row r="275" spans="2:5" x14ac:dyDescent="0.2">
      <c r="B275" s="4"/>
      <c r="C275" s="4"/>
      <c r="D275" s="4"/>
      <c r="E275" s="4"/>
    </row>
    <row r="276" spans="2:5" x14ac:dyDescent="0.2">
      <c r="B276" s="4"/>
      <c r="C276" s="4"/>
      <c r="D276" s="4"/>
      <c r="E276" s="4"/>
    </row>
    <row r="277" spans="2:5" x14ac:dyDescent="0.2">
      <c r="B277" s="4"/>
      <c r="C277" s="4"/>
      <c r="D277" s="4"/>
      <c r="E277" s="4"/>
    </row>
    <row r="278" spans="2:5" x14ac:dyDescent="0.2">
      <c r="B278" s="4"/>
      <c r="C278" s="4"/>
      <c r="D278" s="4"/>
      <c r="E278" s="4"/>
    </row>
    <row r="279" spans="2:5" x14ac:dyDescent="0.2">
      <c r="B279" s="4"/>
      <c r="C279" s="4"/>
      <c r="D279" s="4"/>
      <c r="E279" s="4"/>
    </row>
    <row r="280" spans="2:5" x14ac:dyDescent="0.2">
      <c r="B280" s="4"/>
      <c r="C280" s="4"/>
      <c r="D280" s="4"/>
      <c r="E280" s="4"/>
    </row>
    <row r="281" spans="2:5" x14ac:dyDescent="0.2">
      <c r="B281" s="4"/>
      <c r="C281" s="4"/>
      <c r="D281" s="4"/>
      <c r="E281" s="4"/>
    </row>
    <row r="282" spans="2:5" x14ac:dyDescent="0.2">
      <c r="B282" s="4"/>
      <c r="C282" s="4"/>
      <c r="D282" s="4"/>
      <c r="E282" s="4"/>
    </row>
    <row r="283" spans="2:5" x14ac:dyDescent="0.2">
      <c r="B283" s="4"/>
      <c r="C283" s="4"/>
      <c r="D283" s="4"/>
      <c r="E283" s="4"/>
    </row>
    <row r="284" spans="2:5" x14ac:dyDescent="0.2">
      <c r="B284" s="4"/>
      <c r="C284" s="4"/>
      <c r="D284" s="4"/>
      <c r="E284" s="4"/>
    </row>
    <row r="285" spans="2:5" x14ac:dyDescent="0.2">
      <c r="B285" s="4"/>
      <c r="C285" s="4"/>
      <c r="D285" s="4"/>
      <c r="E285" s="4"/>
    </row>
    <row r="286" spans="2:5" x14ac:dyDescent="0.2">
      <c r="B286" s="4"/>
      <c r="C286" s="4"/>
      <c r="D286" s="4"/>
      <c r="E286" s="4"/>
    </row>
    <row r="287" spans="2:5" x14ac:dyDescent="0.2">
      <c r="B287" s="4"/>
      <c r="C287" s="4"/>
      <c r="D287" s="4"/>
      <c r="E287" s="4"/>
    </row>
    <row r="288" spans="2:5" x14ac:dyDescent="0.2">
      <c r="B288" s="4"/>
      <c r="C288" s="4"/>
      <c r="D288" s="4"/>
      <c r="E288" s="4"/>
    </row>
    <row r="289" spans="2:5" x14ac:dyDescent="0.2">
      <c r="B289" s="4"/>
      <c r="C289" s="4"/>
      <c r="D289" s="4"/>
      <c r="E289" s="4"/>
    </row>
    <row r="290" spans="2:5" x14ac:dyDescent="0.2">
      <c r="B290" s="4"/>
      <c r="C290" s="4"/>
      <c r="D290" s="4"/>
      <c r="E290" s="4"/>
    </row>
    <row r="291" spans="2:5" x14ac:dyDescent="0.2">
      <c r="B291" s="4"/>
      <c r="C291" s="4"/>
      <c r="D291" s="4"/>
      <c r="E291" s="4"/>
    </row>
    <row r="292" spans="2:5" x14ac:dyDescent="0.2">
      <c r="B292" s="4"/>
      <c r="C292" s="4"/>
      <c r="D292" s="4"/>
      <c r="E292" s="4"/>
    </row>
    <row r="293" spans="2:5" x14ac:dyDescent="0.2">
      <c r="B293" s="4"/>
      <c r="C293" s="4"/>
      <c r="D293" s="4"/>
      <c r="E293" s="4"/>
    </row>
    <row r="294" spans="2:5" x14ac:dyDescent="0.2">
      <c r="B294" s="4"/>
      <c r="C294" s="4"/>
      <c r="D294" s="4"/>
      <c r="E294" s="4"/>
    </row>
    <row r="295" spans="2:5" x14ac:dyDescent="0.2">
      <c r="B295" s="4"/>
      <c r="C295" s="4"/>
      <c r="D295" s="4"/>
      <c r="E295" s="4"/>
    </row>
    <row r="296" spans="2:5" x14ac:dyDescent="0.2">
      <c r="B296" s="4"/>
      <c r="C296" s="4"/>
      <c r="D296" s="4"/>
      <c r="E296" s="4"/>
    </row>
    <row r="297" spans="2:5" x14ac:dyDescent="0.2">
      <c r="B297" s="4"/>
      <c r="C297" s="4"/>
      <c r="D297" s="4"/>
      <c r="E297" s="4"/>
    </row>
    <row r="298" spans="2:5" x14ac:dyDescent="0.2">
      <c r="B298" s="4"/>
      <c r="C298" s="4"/>
      <c r="D298" s="4"/>
      <c r="E298" s="4"/>
    </row>
    <row r="299" spans="2:5" x14ac:dyDescent="0.2">
      <c r="B299" s="4"/>
      <c r="C299" s="4"/>
      <c r="D299" s="4"/>
      <c r="E299" s="4"/>
    </row>
    <row r="300" spans="2:5" x14ac:dyDescent="0.2">
      <c r="B300" s="4"/>
      <c r="C300" s="4"/>
      <c r="D300" s="4"/>
      <c r="E300" s="4"/>
    </row>
    <row r="301" spans="2:5" x14ac:dyDescent="0.2">
      <c r="B301" s="4"/>
      <c r="C301" s="4"/>
      <c r="D301" s="4"/>
      <c r="E301" s="4"/>
    </row>
    <row r="302" spans="2:5" x14ac:dyDescent="0.2">
      <c r="B302" s="4"/>
      <c r="C302" s="4"/>
      <c r="D302" s="4"/>
      <c r="E302" s="4"/>
    </row>
    <row r="303" spans="2:5" x14ac:dyDescent="0.2">
      <c r="B303" s="4"/>
      <c r="C303" s="4"/>
      <c r="D303" s="4"/>
      <c r="E303" s="4"/>
    </row>
    <row r="304" spans="2:5" x14ac:dyDescent="0.2">
      <c r="B304" s="4"/>
      <c r="C304" s="4"/>
      <c r="D304" s="4"/>
      <c r="E304" s="4"/>
    </row>
    <row r="305" spans="2:5" x14ac:dyDescent="0.2">
      <c r="B305" s="4"/>
      <c r="C305" s="4"/>
      <c r="D305" s="4"/>
      <c r="E305" s="4"/>
    </row>
    <row r="306" spans="2:5" x14ac:dyDescent="0.2">
      <c r="B306" s="4"/>
      <c r="C306" s="4"/>
      <c r="D306" s="4"/>
      <c r="E306" s="4"/>
    </row>
    <row r="307" spans="2:5" x14ac:dyDescent="0.2">
      <c r="B307" s="4"/>
      <c r="C307" s="4"/>
      <c r="D307" s="4"/>
      <c r="E307" s="4"/>
    </row>
    <row r="308" spans="2:5" x14ac:dyDescent="0.2">
      <c r="B308" s="4"/>
      <c r="C308" s="4"/>
      <c r="D308" s="4"/>
      <c r="E308" s="4"/>
    </row>
    <row r="309" spans="2:5" x14ac:dyDescent="0.2">
      <c r="B309" s="4"/>
      <c r="C309" s="4"/>
      <c r="D309" s="4"/>
      <c r="E309" s="4"/>
    </row>
    <row r="310" spans="2:5" x14ac:dyDescent="0.2">
      <c r="B310" s="4"/>
      <c r="C310" s="4"/>
      <c r="D310" s="4"/>
      <c r="E310" s="4"/>
    </row>
    <row r="311" spans="2:5" x14ac:dyDescent="0.2">
      <c r="B311" s="4"/>
      <c r="C311" s="4"/>
      <c r="D311" s="4"/>
      <c r="E311" s="4"/>
    </row>
    <row r="312" spans="2:5" x14ac:dyDescent="0.2">
      <c r="B312" s="4"/>
      <c r="C312" s="4"/>
      <c r="D312" s="4"/>
      <c r="E312" s="4"/>
    </row>
    <row r="313" spans="2:5" x14ac:dyDescent="0.2">
      <c r="B313" s="4"/>
      <c r="C313" s="4"/>
      <c r="D313" s="4"/>
      <c r="E313" s="4"/>
    </row>
    <row r="314" spans="2:5" x14ac:dyDescent="0.2">
      <c r="B314" s="4"/>
      <c r="C314" s="4"/>
      <c r="D314" s="4"/>
      <c r="E314" s="4"/>
    </row>
    <row r="315" spans="2:5" x14ac:dyDescent="0.2">
      <c r="B315" s="4"/>
      <c r="C315" s="4"/>
      <c r="D315" s="4"/>
      <c r="E315" s="4"/>
    </row>
    <row r="316" spans="2:5" x14ac:dyDescent="0.2">
      <c r="B316" s="4"/>
      <c r="C316" s="4"/>
      <c r="D316" s="4"/>
      <c r="E316" s="4"/>
    </row>
    <row r="317" spans="2:5" x14ac:dyDescent="0.2">
      <c r="B317" s="4"/>
      <c r="C317" s="4"/>
      <c r="D317" s="4"/>
      <c r="E317" s="4"/>
    </row>
    <row r="318" spans="2:5" x14ac:dyDescent="0.2">
      <c r="B318" s="4"/>
      <c r="C318" s="4"/>
      <c r="D318" s="4"/>
      <c r="E318" s="4"/>
    </row>
    <row r="319" spans="2:5" x14ac:dyDescent="0.2">
      <c r="B319" s="4"/>
      <c r="C319" s="4"/>
      <c r="D319" s="4"/>
      <c r="E319" s="4"/>
    </row>
    <row r="320" spans="2:5" x14ac:dyDescent="0.2">
      <c r="B320" s="4"/>
      <c r="C320" s="4"/>
      <c r="D320" s="4"/>
      <c r="E320" s="4"/>
    </row>
    <row r="321" spans="2:5" x14ac:dyDescent="0.2">
      <c r="B321" s="4"/>
      <c r="C321" s="4"/>
      <c r="D321" s="4"/>
      <c r="E321" s="4"/>
    </row>
    <row r="322" spans="2:5" x14ac:dyDescent="0.2">
      <c r="B322" s="4"/>
      <c r="C322" s="4"/>
      <c r="D322" s="4"/>
      <c r="E322" s="4"/>
    </row>
    <row r="323" spans="2:5" x14ac:dyDescent="0.2">
      <c r="B323" s="4"/>
      <c r="C323" s="4"/>
      <c r="D323" s="4"/>
      <c r="E323" s="4"/>
    </row>
    <row r="324" spans="2:5" x14ac:dyDescent="0.2">
      <c r="B324" s="4"/>
      <c r="C324" s="4"/>
      <c r="D324" s="4"/>
      <c r="E324" s="4"/>
    </row>
    <row r="325" spans="2:5" x14ac:dyDescent="0.2">
      <c r="B325" s="4"/>
      <c r="C325" s="4"/>
      <c r="D325" s="4"/>
      <c r="E325" s="4"/>
    </row>
    <row r="326" spans="2:5" x14ac:dyDescent="0.2">
      <c r="B326" s="4"/>
      <c r="C326" s="4"/>
      <c r="D326" s="4"/>
      <c r="E326" s="4"/>
    </row>
    <row r="327" spans="2:5" x14ac:dyDescent="0.2">
      <c r="B327" s="4"/>
      <c r="C327" s="4"/>
      <c r="D327" s="4"/>
      <c r="E327" s="4"/>
    </row>
    <row r="328" spans="2:5" x14ac:dyDescent="0.2">
      <c r="B328" s="4"/>
      <c r="C328" s="4"/>
      <c r="D328" s="4"/>
      <c r="E328" s="4"/>
    </row>
    <row r="329" spans="2:5" x14ac:dyDescent="0.2">
      <c r="B329" s="4"/>
      <c r="C329" s="4"/>
      <c r="D329" s="4"/>
      <c r="E329" s="4"/>
    </row>
    <row r="330" spans="2:5" x14ac:dyDescent="0.2">
      <c r="B330" s="4"/>
      <c r="C330" s="4"/>
      <c r="D330" s="4"/>
      <c r="E330" s="4"/>
    </row>
    <row r="331" spans="2:5" x14ac:dyDescent="0.2">
      <c r="B331" s="4"/>
      <c r="C331" s="4"/>
      <c r="D331" s="4"/>
      <c r="E331" s="4"/>
    </row>
    <row r="332" spans="2:5" x14ac:dyDescent="0.2">
      <c r="B332" s="4"/>
      <c r="C332" s="4"/>
      <c r="D332" s="4"/>
      <c r="E332" s="4"/>
    </row>
    <row r="333" spans="2:5" x14ac:dyDescent="0.2">
      <c r="B333" s="4"/>
      <c r="C333" s="4"/>
      <c r="D333" s="4"/>
      <c r="E333" s="4"/>
    </row>
    <row r="334" spans="2:5" x14ac:dyDescent="0.2">
      <c r="B334" s="4"/>
      <c r="C334" s="4"/>
      <c r="D334" s="4"/>
      <c r="E334" s="4"/>
    </row>
    <row r="335" spans="2:5" x14ac:dyDescent="0.2">
      <c r="B335" s="4"/>
      <c r="C335" s="4"/>
      <c r="D335" s="4"/>
      <c r="E335" s="4"/>
    </row>
    <row r="336" spans="2:5" x14ac:dyDescent="0.2">
      <c r="B336" s="4"/>
      <c r="C336" s="4"/>
      <c r="D336" s="4"/>
      <c r="E336" s="4"/>
    </row>
    <row r="337" spans="2:5" x14ac:dyDescent="0.2">
      <c r="B337" s="4"/>
      <c r="C337" s="4"/>
      <c r="D337" s="4"/>
      <c r="E337" s="4"/>
    </row>
    <row r="338" spans="2:5" x14ac:dyDescent="0.2">
      <c r="B338" s="4"/>
      <c r="C338" s="4"/>
      <c r="D338" s="4"/>
      <c r="E338" s="4"/>
    </row>
    <row r="339" spans="2:5" x14ac:dyDescent="0.2">
      <c r="B339" s="4"/>
      <c r="C339" s="4"/>
      <c r="D339" s="4"/>
      <c r="E339" s="4"/>
    </row>
    <row r="340" spans="2:5" x14ac:dyDescent="0.2">
      <c r="B340" s="4"/>
      <c r="C340" s="4"/>
      <c r="D340" s="4"/>
      <c r="E340" s="4"/>
    </row>
    <row r="341" spans="2:5" x14ac:dyDescent="0.2">
      <c r="B341" s="4"/>
      <c r="C341" s="4"/>
      <c r="D341" s="4"/>
      <c r="E341" s="4"/>
    </row>
    <row r="342" spans="2:5" x14ac:dyDescent="0.2">
      <c r="B342" s="4"/>
      <c r="C342" s="4"/>
      <c r="D342" s="4"/>
      <c r="E342" s="4"/>
    </row>
    <row r="343" spans="2:5" x14ac:dyDescent="0.2">
      <c r="B343" s="4"/>
      <c r="C343" s="4"/>
      <c r="D343" s="4"/>
      <c r="E343" s="4"/>
    </row>
    <row r="344" spans="2:5" x14ac:dyDescent="0.2">
      <c r="B344" s="4"/>
      <c r="C344" s="4"/>
      <c r="D344" s="4"/>
      <c r="E344" s="4"/>
    </row>
    <row r="345" spans="2:5" x14ac:dyDescent="0.2">
      <c r="B345" s="4"/>
      <c r="C345" s="4"/>
      <c r="D345" s="4"/>
      <c r="E345" s="4"/>
    </row>
    <row r="346" spans="2:5" x14ac:dyDescent="0.2">
      <c r="B346" s="4"/>
      <c r="C346" s="4"/>
      <c r="D346" s="4"/>
      <c r="E346" s="4"/>
    </row>
    <row r="347" spans="2:5" x14ac:dyDescent="0.2">
      <c r="B347" s="4"/>
      <c r="C347" s="4"/>
      <c r="D347" s="4"/>
      <c r="E347" s="4"/>
    </row>
    <row r="348" spans="2:5" x14ac:dyDescent="0.2">
      <c r="B348" s="4"/>
      <c r="C348" s="4"/>
      <c r="D348" s="4"/>
      <c r="E348" s="4"/>
    </row>
    <row r="349" spans="2:5" x14ac:dyDescent="0.2">
      <c r="B349" s="4"/>
      <c r="C349" s="4"/>
      <c r="D349" s="4"/>
      <c r="E349" s="4"/>
    </row>
    <row r="350" spans="2:5" x14ac:dyDescent="0.2">
      <c r="B350" s="4"/>
      <c r="C350" s="4"/>
      <c r="D350" s="4"/>
      <c r="E350" s="4"/>
    </row>
    <row r="351" spans="2:5" x14ac:dyDescent="0.2">
      <c r="B351" s="4"/>
      <c r="C351" s="4"/>
      <c r="D351" s="4"/>
      <c r="E351" s="4"/>
    </row>
    <row r="352" spans="2:5" x14ac:dyDescent="0.2">
      <c r="B352" s="4"/>
      <c r="C352" s="4"/>
      <c r="D352" s="4"/>
      <c r="E352" s="4"/>
    </row>
    <row r="353" spans="2:5" x14ac:dyDescent="0.2">
      <c r="B353" s="4"/>
      <c r="C353" s="4"/>
      <c r="D353" s="4"/>
      <c r="E353" s="4"/>
    </row>
    <row r="354" spans="2:5" x14ac:dyDescent="0.2">
      <c r="B354" s="4"/>
      <c r="C354" s="4"/>
      <c r="D354" s="4"/>
      <c r="E354" s="4"/>
    </row>
    <row r="355" spans="2:5" x14ac:dyDescent="0.2">
      <c r="B355" s="4"/>
      <c r="C355" s="4"/>
      <c r="D355" s="4"/>
      <c r="E355" s="4"/>
    </row>
    <row r="356" spans="2:5" x14ac:dyDescent="0.2">
      <c r="B356" s="4"/>
      <c r="C356" s="4"/>
      <c r="D356" s="4"/>
      <c r="E356" s="4"/>
    </row>
    <row r="357" spans="2:5" x14ac:dyDescent="0.2">
      <c r="B357" s="4"/>
      <c r="C357" s="4"/>
      <c r="D357" s="4"/>
      <c r="E357" s="4"/>
    </row>
    <row r="358" spans="2:5" x14ac:dyDescent="0.2">
      <c r="B358" s="4"/>
      <c r="C358" s="4"/>
      <c r="D358" s="4"/>
      <c r="E358" s="4"/>
    </row>
    <row r="359" spans="2:5" x14ac:dyDescent="0.2">
      <c r="B359" s="4"/>
      <c r="C359" s="4"/>
      <c r="D359" s="4"/>
      <c r="E359" s="4"/>
    </row>
    <row r="360" spans="2:5" x14ac:dyDescent="0.2">
      <c r="B360" s="4"/>
      <c r="C360" s="4"/>
      <c r="D360" s="4"/>
      <c r="E360" s="4"/>
    </row>
    <row r="361" spans="2:5" x14ac:dyDescent="0.2">
      <c r="B361" s="4"/>
      <c r="C361" s="4"/>
      <c r="D361" s="4"/>
      <c r="E361" s="4"/>
    </row>
    <row r="362" spans="2:5" x14ac:dyDescent="0.2">
      <c r="B362" s="4"/>
      <c r="C362" s="4"/>
      <c r="D362" s="4"/>
      <c r="E362" s="4"/>
    </row>
    <row r="363" spans="2:5" x14ac:dyDescent="0.2">
      <c r="B363" s="4"/>
      <c r="C363" s="4"/>
      <c r="D363" s="4"/>
      <c r="E363" s="4"/>
    </row>
    <row r="364" spans="2:5" x14ac:dyDescent="0.2">
      <c r="B364" s="4"/>
      <c r="C364" s="4"/>
      <c r="D364" s="4"/>
      <c r="E364" s="4"/>
    </row>
    <row r="365" spans="2:5" x14ac:dyDescent="0.2">
      <c r="B365" s="4"/>
      <c r="C365" s="4"/>
      <c r="D365" s="4"/>
      <c r="E365" s="4"/>
    </row>
    <row r="366" spans="2:5" x14ac:dyDescent="0.2">
      <c r="B366" s="4"/>
      <c r="C366" s="4"/>
      <c r="D366" s="4"/>
      <c r="E366" s="4"/>
    </row>
    <row r="367" spans="2:5" x14ac:dyDescent="0.2">
      <c r="B367" s="4"/>
      <c r="C367" s="4"/>
      <c r="D367" s="4"/>
      <c r="E367" s="4"/>
    </row>
    <row r="368" spans="2:5" x14ac:dyDescent="0.2">
      <c r="B368" s="4"/>
      <c r="C368" s="4"/>
      <c r="D368" s="4"/>
      <c r="E368" s="4"/>
    </row>
    <row r="369" spans="2:5" x14ac:dyDescent="0.2">
      <c r="B369" s="4"/>
      <c r="C369" s="4"/>
      <c r="D369" s="4"/>
      <c r="E369" s="4"/>
    </row>
    <row r="370" spans="2:5" x14ac:dyDescent="0.2">
      <c r="B370" s="4"/>
      <c r="C370" s="4"/>
      <c r="D370" s="4"/>
      <c r="E370" s="4"/>
    </row>
    <row r="371" spans="2:5" x14ac:dyDescent="0.2">
      <c r="B371" s="4"/>
      <c r="C371" s="4"/>
      <c r="D371" s="4"/>
      <c r="E371" s="4"/>
    </row>
    <row r="372" spans="2:5" x14ac:dyDescent="0.2">
      <c r="B372" s="4"/>
      <c r="C372" s="4"/>
      <c r="D372" s="4"/>
      <c r="E372" s="4"/>
    </row>
    <row r="373" spans="2:5" x14ac:dyDescent="0.2">
      <c r="B373" s="4"/>
      <c r="C373" s="4"/>
      <c r="D373" s="4"/>
      <c r="E373" s="4"/>
    </row>
    <row r="374" spans="2:5" x14ac:dyDescent="0.2">
      <c r="B374" s="4"/>
      <c r="C374" s="4"/>
      <c r="D374" s="4"/>
      <c r="E374" s="4"/>
    </row>
    <row r="375" spans="2:5" x14ac:dyDescent="0.2">
      <c r="B375" s="4"/>
      <c r="C375" s="4"/>
      <c r="D375" s="4"/>
      <c r="E375" s="4"/>
    </row>
    <row r="376" spans="2:5" x14ac:dyDescent="0.2">
      <c r="B376" s="4"/>
      <c r="C376" s="4"/>
      <c r="D376" s="4"/>
      <c r="E376" s="4"/>
    </row>
    <row r="377" spans="2:5" x14ac:dyDescent="0.2">
      <c r="B377" s="4"/>
      <c r="C377" s="4"/>
      <c r="D377" s="4"/>
      <c r="E377" s="4"/>
    </row>
    <row r="378" spans="2:5" x14ac:dyDescent="0.2">
      <c r="B378" s="4"/>
      <c r="C378" s="4"/>
      <c r="D378" s="4"/>
      <c r="E378" s="4"/>
    </row>
    <row r="379" spans="2:5" x14ac:dyDescent="0.2">
      <c r="B379" s="4"/>
      <c r="C379" s="4"/>
      <c r="D379" s="4"/>
      <c r="E379" s="4"/>
    </row>
    <row r="380" spans="2:5" x14ac:dyDescent="0.2">
      <c r="B380" s="4"/>
      <c r="C380" s="4"/>
      <c r="D380" s="4"/>
      <c r="E380" s="4"/>
    </row>
    <row r="381" spans="2:5" x14ac:dyDescent="0.2">
      <c r="B381" s="4"/>
      <c r="C381" s="4"/>
      <c r="D381" s="4"/>
      <c r="E381" s="4"/>
    </row>
    <row r="382" spans="2:5" x14ac:dyDescent="0.2">
      <c r="B382" s="4"/>
      <c r="C382" s="4"/>
      <c r="D382" s="4"/>
      <c r="E382" s="4"/>
    </row>
    <row r="383" spans="2:5" x14ac:dyDescent="0.2">
      <c r="B383" s="4"/>
      <c r="C383" s="4"/>
      <c r="D383" s="4"/>
      <c r="E383" s="4"/>
    </row>
    <row r="384" spans="2:5" x14ac:dyDescent="0.2">
      <c r="B384" s="4"/>
      <c r="C384" s="4"/>
      <c r="D384" s="4"/>
      <c r="E384" s="4"/>
    </row>
    <row r="385" spans="2:5" x14ac:dyDescent="0.2">
      <c r="B385" s="4"/>
      <c r="C385" s="4"/>
      <c r="D385" s="4"/>
      <c r="E385" s="4"/>
    </row>
    <row r="386" spans="2:5" x14ac:dyDescent="0.2">
      <c r="B386" s="4"/>
      <c r="C386" s="4"/>
      <c r="D386" s="4"/>
      <c r="E386" s="4"/>
    </row>
    <row r="387" spans="2:5" x14ac:dyDescent="0.2">
      <c r="B387" s="4"/>
      <c r="C387" s="4"/>
      <c r="D387" s="4"/>
      <c r="E387" s="4"/>
    </row>
    <row r="388" spans="2:5" x14ac:dyDescent="0.2">
      <c r="B388" s="4"/>
      <c r="C388" s="4"/>
      <c r="D388" s="4"/>
      <c r="E388" s="4"/>
    </row>
    <row r="389" spans="2:5" x14ac:dyDescent="0.2">
      <c r="B389" s="4"/>
      <c r="C389" s="4"/>
      <c r="D389" s="4"/>
      <c r="E389" s="4"/>
    </row>
    <row r="390" spans="2:5" x14ac:dyDescent="0.2">
      <c r="B390" s="4"/>
      <c r="C390" s="4"/>
      <c r="D390" s="4"/>
      <c r="E390" s="4"/>
    </row>
    <row r="391" spans="2:5" x14ac:dyDescent="0.2">
      <c r="B391" s="4"/>
      <c r="C391" s="4"/>
      <c r="D391" s="4"/>
      <c r="E391" s="4"/>
    </row>
    <row r="392" spans="2:5" x14ac:dyDescent="0.2">
      <c r="B392" s="4"/>
      <c r="C392" s="4"/>
      <c r="D392" s="4"/>
      <c r="E392" s="4"/>
    </row>
    <row r="393" spans="2:5" x14ac:dyDescent="0.2">
      <c r="B393" s="4"/>
      <c r="C393" s="4"/>
      <c r="D393" s="4"/>
      <c r="E393" s="4"/>
    </row>
    <row r="394" spans="2:5" x14ac:dyDescent="0.2">
      <c r="B394" s="4"/>
      <c r="C394" s="4"/>
      <c r="D394" s="4"/>
      <c r="E394" s="4"/>
    </row>
    <row r="395" spans="2:5" x14ac:dyDescent="0.2">
      <c r="B395" s="4"/>
      <c r="C395" s="4"/>
      <c r="D395" s="4"/>
      <c r="E395" s="4"/>
    </row>
    <row r="396" spans="2:5" x14ac:dyDescent="0.2">
      <c r="B396" s="4"/>
      <c r="C396" s="4"/>
      <c r="D396" s="4"/>
      <c r="E396" s="4"/>
    </row>
    <row r="397" spans="2:5" x14ac:dyDescent="0.2">
      <c r="B397" s="4"/>
      <c r="C397" s="4"/>
      <c r="D397" s="4"/>
      <c r="E397" s="4"/>
    </row>
    <row r="398" spans="2:5" x14ac:dyDescent="0.2">
      <c r="B398" s="4"/>
      <c r="C398" s="4"/>
      <c r="D398" s="4"/>
      <c r="E398" s="4"/>
    </row>
    <row r="399" spans="2:5" x14ac:dyDescent="0.2">
      <c r="B399" s="4"/>
      <c r="C399" s="4"/>
      <c r="D399" s="4"/>
      <c r="E399" s="4"/>
    </row>
    <row r="400" spans="2:5" x14ac:dyDescent="0.2">
      <c r="B400" s="4"/>
      <c r="C400" s="4"/>
      <c r="D400" s="4"/>
      <c r="E400" s="4"/>
    </row>
    <row r="401" spans="2:5" x14ac:dyDescent="0.2">
      <c r="B401" s="4"/>
      <c r="C401" s="4"/>
      <c r="D401" s="4"/>
      <c r="E401" s="4"/>
    </row>
    <row r="402" spans="2:5" x14ac:dyDescent="0.2">
      <c r="B402" s="4"/>
      <c r="C402" s="4"/>
      <c r="D402" s="4"/>
      <c r="E402" s="4"/>
    </row>
    <row r="403" spans="2:5" x14ac:dyDescent="0.2">
      <c r="B403" s="4"/>
      <c r="C403" s="4"/>
      <c r="D403" s="4"/>
      <c r="E403" s="4"/>
    </row>
    <row r="404" spans="2:5" x14ac:dyDescent="0.2">
      <c r="B404" s="4"/>
      <c r="C404" s="4"/>
      <c r="D404" s="4"/>
      <c r="E404" s="4"/>
    </row>
    <row r="405" spans="2:5" x14ac:dyDescent="0.2">
      <c r="B405" s="4"/>
      <c r="C405" s="4"/>
      <c r="D405" s="4"/>
      <c r="E405" s="4"/>
    </row>
    <row r="406" spans="2:5" x14ac:dyDescent="0.2">
      <c r="B406" s="4"/>
      <c r="C406" s="4"/>
      <c r="D406" s="4"/>
      <c r="E406" s="4"/>
    </row>
    <row r="407" spans="2:5" x14ac:dyDescent="0.2">
      <c r="B407" s="4"/>
      <c r="C407" s="4"/>
      <c r="D407" s="4"/>
      <c r="E407" s="4"/>
    </row>
    <row r="408" spans="2:5" x14ac:dyDescent="0.2">
      <c r="B408" s="4"/>
      <c r="C408" s="4"/>
      <c r="D408" s="4"/>
      <c r="E408" s="4"/>
    </row>
    <row r="409" spans="2:5" x14ac:dyDescent="0.2">
      <c r="B409" s="4"/>
      <c r="C409" s="4"/>
      <c r="D409" s="4"/>
      <c r="E409" s="4"/>
    </row>
    <row r="410" spans="2:5" x14ac:dyDescent="0.2">
      <c r="B410" s="4"/>
      <c r="C410" s="4"/>
      <c r="D410" s="4"/>
      <c r="E410" s="4"/>
    </row>
    <row r="411" spans="2:5" x14ac:dyDescent="0.2">
      <c r="B411" s="4"/>
      <c r="C411" s="4"/>
      <c r="D411" s="4"/>
      <c r="E411" s="4"/>
    </row>
    <row r="412" spans="2:5" x14ac:dyDescent="0.2">
      <c r="B412" s="4"/>
      <c r="C412" s="4"/>
      <c r="D412" s="4"/>
      <c r="E412" s="4"/>
    </row>
    <row r="413" spans="2:5" x14ac:dyDescent="0.2">
      <c r="B413" s="4"/>
      <c r="C413" s="4"/>
      <c r="D413" s="4"/>
      <c r="E413" s="4"/>
    </row>
    <row r="414" spans="2:5" x14ac:dyDescent="0.2">
      <c r="B414" s="4"/>
      <c r="C414" s="4"/>
      <c r="D414" s="4"/>
      <c r="E414" s="4"/>
    </row>
    <row r="415" spans="2:5" x14ac:dyDescent="0.2">
      <c r="B415" s="4"/>
      <c r="C415" s="4"/>
      <c r="D415" s="4"/>
      <c r="E415" s="4"/>
    </row>
    <row r="416" spans="2:5" x14ac:dyDescent="0.2">
      <c r="B416" s="4"/>
      <c r="C416" s="4"/>
      <c r="D416" s="4"/>
      <c r="E416" s="4"/>
    </row>
    <row r="417" spans="2:5" x14ac:dyDescent="0.2">
      <c r="B417" s="4"/>
      <c r="C417" s="4"/>
      <c r="D417" s="4"/>
      <c r="E417" s="4"/>
    </row>
    <row r="418" spans="2:5" x14ac:dyDescent="0.2">
      <c r="B418" s="4"/>
      <c r="C418" s="4"/>
      <c r="D418" s="4"/>
      <c r="E418" s="4"/>
    </row>
    <row r="419" spans="2:5" x14ac:dyDescent="0.2">
      <c r="B419" s="4"/>
      <c r="C419" s="4"/>
      <c r="D419" s="4"/>
      <c r="E419" s="4"/>
    </row>
    <row r="420" spans="2:5" x14ac:dyDescent="0.2">
      <c r="B420" s="4"/>
      <c r="C420" s="4"/>
      <c r="D420" s="4"/>
      <c r="E420" s="4"/>
    </row>
    <row r="421" spans="2:5" x14ac:dyDescent="0.2">
      <c r="B421" s="4"/>
      <c r="C421" s="4"/>
      <c r="D421" s="4"/>
      <c r="E421" s="4"/>
    </row>
    <row r="422" spans="2:5" x14ac:dyDescent="0.2">
      <c r="B422" s="4"/>
      <c r="C422" s="4"/>
      <c r="D422" s="4"/>
      <c r="E422" s="4"/>
    </row>
    <row r="423" spans="2:5" x14ac:dyDescent="0.2">
      <c r="B423" s="4"/>
      <c r="C423" s="4"/>
      <c r="D423" s="4"/>
      <c r="E423" s="4"/>
    </row>
    <row r="424" spans="2:5" x14ac:dyDescent="0.2">
      <c r="B424" s="4"/>
      <c r="C424" s="4"/>
      <c r="D424" s="4"/>
      <c r="E424" s="4"/>
    </row>
    <row r="425" spans="2:5" x14ac:dyDescent="0.2">
      <c r="B425" s="4"/>
      <c r="C425" s="4"/>
      <c r="D425" s="4"/>
      <c r="E425" s="4"/>
    </row>
    <row r="426" spans="2:5" x14ac:dyDescent="0.2">
      <c r="B426" s="4"/>
      <c r="C426" s="4"/>
      <c r="D426" s="4"/>
      <c r="E426" s="4"/>
    </row>
    <row r="427" spans="2:5" x14ac:dyDescent="0.2">
      <c r="B427" s="4"/>
      <c r="C427" s="4"/>
      <c r="D427" s="4"/>
      <c r="E427" s="4"/>
    </row>
    <row r="428" spans="2:5" x14ac:dyDescent="0.2">
      <c r="B428" s="4"/>
      <c r="C428" s="4"/>
      <c r="D428" s="4"/>
      <c r="E428" s="4"/>
    </row>
    <row r="429" spans="2:5" x14ac:dyDescent="0.2">
      <c r="B429" s="4"/>
      <c r="C429" s="4"/>
      <c r="D429" s="4"/>
      <c r="E429" s="4"/>
    </row>
    <row r="430" spans="2:5" x14ac:dyDescent="0.2">
      <c r="B430" s="4"/>
      <c r="C430" s="4"/>
      <c r="D430" s="4"/>
      <c r="E430" s="4"/>
    </row>
    <row r="431" spans="2:5" x14ac:dyDescent="0.2">
      <c r="B431" s="4"/>
      <c r="C431" s="4"/>
      <c r="D431" s="4"/>
      <c r="E431" s="4"/>
    </row>
    <row r="432" spans="2:5" x14ac:dyDescent="0.2">
      <c r="B432" s="4"/>
      <c r="C432" s="4"/>
      <c r="D432" s="4"/>
      <c r="E432" s="4"/>
    </row>
    <row r="433" spans="2:5" x14ac:dyDescent="0.2">
      <c r="B433" s="4"/>
      <c r="C433" s="4"/>
      <c r="D433" s="4"/>
      <c r="E433" s="4"/>
    </row>
    <row r="434" spans="2:5" x14ac:dyDescent="0.2">
      <c r="B434" s="4"/>
      <c r="C434" s="4"/>
      <c r="D434" s="4"/>
      <c r="E434" s="4"/>
    </row>
    <row r="435" spans="2:5" x14ac:dyDescent="0.2">
      <c r="B435" s="4"/>
      <c r="C435" s="4"/>
      <c r="D435" s="4"/>
      <c r="E435" s="4"/>
    </row>
    <row r="436" spans="2:5" x14ac:dyDescent="0.2">
      <c r="B436" s="4"/>
      <c r="C436" s="4"/>
      <c r="D436" s="4"/>
      <c r="E436" s="4"/>
    </row>
    <row r="437" spans="2:5" x14ac:dyDescent="0.2">
      <c r="B437" s="4"/>
      <c r="C437" s="4"/>
      <c r="D437" s="4"/>
      <c r="E437" s="4"/>
    </row>
    <row r="438" spans="2:5" x14ac:dyDescent="0.2">
      <c r="B438" s="4"/>
      <c r="C438" s="4"/>
      <c r="D438" s="4"/>
      <c r="E438" s="4"/>
    </row>
    <row r="439" spans="2:5" x14ac:dyDescent="0.2">
      <c r="B439" s="4"/>
      <c r="C439" s="4"/>
      <c r="D439" s="4"/>
      <c r="E439" s="4"/>
    </row>
    <row r="440" spans="2:5" x14ac:dyDescent="0.2">
      <c r="B440" s="4"/>
      <c r="C440" s="4"/>
      <c r="D440" s="4"/>
      <c r="E440" s="4"/>
    </row>
    <row r="441" spans="2:5" x14ac:dyDescent="0.2">
      <c r="B441" s="4"/>
      <c r="C441" s="4"/>
      <c r="D441" s="4"/>
      <c r="E441" s="4"/>
    </row>
    <row r="442" spans="2:5" x14ac:dyDescent="0.2">
      <c r="B442" s="4"/>
      <c r="C442" s="4"/>
      <c r="D442" s="4"/>
      <c r="E442" s="4"/>
    </row>
    <row r="443" spans="2:5" x14ac:dyDescent="0.2">
      <c r="B443" s="4"/>
      <c r="C443" s="4"/>
      <c r="D443" s="4"/>
      <c r="E443" s="4"/>
    </row>
    <row r="444" spans="2:5" x14ac:dyDescent="0.2">
      <c r="B444" s="4"/>
      <c r="C444" s="4"/>
      <c r="D444" s="4"/>
      <c r="E444" s="4"/>
    </row>
    <row r="445" spans="2:5" x14ac:dyDescent="0.2">
      <c r="B445" s="4"/>
      <c r="C445" s="4"/>
      <c r="D445" s="4"/>
      <c r="E445" s="4"/>
    </row>
    <row r="446" spans="2:5" x14ac:dyDescent="0.2">
      <c r="B446" s="4"/>
      <c r="C446" s="4"/>
      <c r="D446" s="4"/>
      <c r="E446" s="4"/>
    </row>
    <row r="447" spans="2:5" x14ac:dyDescent="0.2">
      <c r="B447" s="4"/>
      <c r="C447" s="4"/>
      <c r="D447" s="4"/>
      <c r="E447" s="4"/>
    </row>
    <row r="448" spans="2:5" x14ac:dyDescent="0.2">
      <c r="B448" s="4"/>
      <c r="C448" s="4"/>
      <c r="D448" s="4"/>
      <c r="E448" s="4"/>
    </row>
    <row r="449" spans="2:5" x14ac:dyDescent="0.2">
      <c r="B449" s="4"/>
      <c r="C449" s="4"/>
      <c r="D449" s="4"/>
      <c r="E449" s="4"/>
    </row>
    <row r="450" spans="2:5" x14ac:dyDescent="0.2">
      <c r="B450" s="4"/>
      <c r="C450" s="4"/>
      <c r="D450" s="4"/>
      <c r="E450" s="4"/>
    </row>
    <row r="451" spans="2:5" x14ac:dyDescent="0.2">
      <c r="B451" s="4"/>
      <c r="C451" s="4"/>
      <c r="D451" s="4"/>
      <c r="E451" s="4"/>
    </row>
    <row r="452" spans="2:5" x14ac:dyDescent="0.2">
      <c r="B452" s="4"/>
      <c r="C452" s="4"/>
      <c r="D452" s="4"/>
      <c r="E452" s="4"/>
    </row>
    <row r="453" spans="2:5" x14ac:dyDescent="0.2">
      <c r="B453" s="4"/>
      <c r="C453" s="4"/>
      <c r="D453" s="4"/>
      <c r="E453" s="4"/>
    </row>
    <row r="454" spans="2:5" x14ac:dyDescent="0.2">
      <c r="B454" s="4"/>
      <c r="C454" s="4"/>
      <c r="D454" s="4"/>
      <c r="E454" s="4"/>
    </row>
    <row r="455" spans="2:5" x14ac:dyDescent="0.2">
      <c r="B455" s="4"/>
      <c r="C455" s="4"/>
      <c r="D455" s="4"/>
      <c r="E455" s="4"/>
    </row>
    <row r="456" spans="2:5" x14ac:dyDescent="0.2">
      <c r="B456" s="4"/>
      <c r="C456" s="4"/>
      <c r="D456" s="4"/>
      <c r="E456" s="4"/>
    </row>
    <row r="457" spans="2:5" x14ac:dyDescent="0.2">
      <c r="B457" s="4"/>
      <c r="C457" s="4"/>
      <c r="D457" s="4"/>
      <c r="E457" s="4"/>
    </row>
    <row r="458" spans="2:5" x14ac:dyDescent="0.2">
      <c r="B458" s="4"/>
      <c r="C458" s="4"/>
      <c r="D458" s="4"/>
      <c r="E458" s="4"/>
    </row>
    <row r="459" spans="2:5" x14ac:dyDescent="0.2">
      <c r="B459" s="4"/>
      <c r="C459" s="4"/>
      <c r="D459" s="4"/>
      <c r="E459" s="4"/>
    </row>
    <row r="460" spans="2:5" x14ac:dyDescent="0.2">
      <c r="B460" s="4"/>
      <c r="C460" s="4"/>
      <c r="D460" s="4"/>
      <c r="E460" s="4"/>
    </row>
    <row r="461" spans="2:5" x14ac:dyDescent="0.2">
      <c r="B461" s="4"/>
      <c r="C461" s="4"/>
      <c r="D461" s="4"/>
      <c r="E461" s="4"/>
    </row>
    <row r="462" spans="2:5" x14ac:dyDescent="0.2">
      <c r="B462" s="4"/>
      <c r="C462" s="4"/>
      <c r="D462" s="4"/>
      <c r="E462" s="4"/>
    </row>
    <row r="463" spans="2:5" x14ac:dyDescent="0.2">
      <c r="B463" s="4"/>
      <c r="C463" s="4"/>
      <c r="D463" s="4"/>
      <c r="E463" s="4"/>
    </row>
    <row r="464" spans="2:5" x14ac:dyDescent="0.2">
      <c r="B464" s="4"/>
      <c r="C464" s="4"/>
      <c r="D464" s="4"/>
      <c r="E464" s="4"/>
    </row>
    <row r="465" spans="2:5" x14ac:dyDescent="0.2">
      <c r="B465" s="4"/>
      <c r="C465" s="4"/>
      <c r="D465" s="4"/>
      <c r="E465" s="4"/>
    </row>
    <row r="466" spans="2:5" x14ac:dyDescent="0.2">
      <c r="B466" s="4"/>
      <c r="C466" s="4"/>
      <c r="D466" s="4"/>
      <c r="E466" s="4"/>
    </row>
    <row r="467" spans="2:5" x14ac:dyDescent="0.2">
      <c r="B467" s="4"/>
      <c r="C467" s="4"/>
      <c r="D467" s="4"/>
      <c r="E467" s="4"/>
    </row>
    <row r="468" spans="2:5" x14ac:dyDescent="0.2">
      <c r="B468" s="4"/>
      <c r="C468" s="4"/>
      <c r="D468" s="4"/>
      <c r="E468" s="4"/>
    </row>
    <row r="469" spans="2:5" x14ac:dyDescent="0.2">
      <c r="B469" s="4"/>
      <c r="C469" s="4"/>
      <c r="D469" s="4"/>
      <c r="E469" s="4"/>
    </row>
    <row r="470" spans="2:5" x14ac:dyDescent="0.2">
      <c r="B470" s="4"/>
      <c r="C470" s="4"/>
      <c r="D470" s="4"/>
      <c r="E470" s="4"/>
    </row>
    <row r="471" spans="2:5" x14ac:dyDescent="0.2">
      <c r="B471" s="4"/>
      <c r="C471" s="4"/>
      <c r="D471" s="4"/>
      <c r="E471" s="4"/>
    </row>
    <row r="472" spans="2:5" x14ac:dyDescent="0.2">
      <c r="B472" s="4"/>
      <c r="C472" s="4"/>
      <c r="D472" s="4"/>
      <c r="E472" s="4"/>
    </row>
    <row r="473" spans="2:5" x14ac:dyDescent="0.2">
      <c r="B473" s="4"/>
      <c r="C473" s="4"/>
      <c r="D473" s="4"/>
      <c r="E473" s="4"/>
    </row>
    <row r="474" spans="2:5" x14ac:dyDescent="0.2">
      <c r="B474" s="4"/>
      <c r="C474" s="4"/>
      <c r="D474" s="4"/>
      <c r="E474" s="4"/>
    </row>
    <row r="475" spans="2:5" x14ac:dyDescent="0.2">
      <c r="B475" s="4"/>
      <c r="C475" s="4"/>
      <c r="D475" s="4"/>
      <c r="E475" s="4"/>
    </row>
    <row r="476" spans="2:5" x14ac:dyDescent="0.2">
      <c r="B476" s="4"/>
      <c r="C476" s="4"/>
      <c r="D476" s="4"/>
      <c r="E476" s="4"/>
    </row>
    <row r="477" spans="2:5" x14ac:dyDescent="0.2">
      <c r="B477" s="4"/>
      <c r="C477" s="4"/>
      <c r="D477" s="4"/>
      <c r="E477" s="4"/>
    </row>
    <row r="478" spans="2:5" x14ac:dyDescent="0.2">
      <c r="B478" s="4"/>
      <c r="C478" s="4"/>
      <c r="D478" s="4"/>
      <c r="E478" s="4"/>
    </row>
    <row r="479" spans="2:5" x14ac:dyDescent="0.2">
      <c r="B479" s="4"/>
      <c r="C479" s="4"/>
      <c r="D479" s="4"/>
      <c r="E479" s="4"/>
    </row>
    <row r="480" spans="2:5" x14ac:dyDescent="0.2">
      <c r="B480" s="4"/>
      <c r="C480" s="4"/>
      <c r="D480" s="4"/>
      <c r="E480" s="4"/>
    </row>
    <row r="481" spans="2:5" x14ac:dyDescent="0.2">
      <c r="B481" s="4"/>
      <c r="C481" s="4"/>
      <c r="D481" s="4"/>
      <c r="E481" s="4"/>
    </row>
    <row r="482" spans="2:5" x14ac:dyDescent="0.2">
      <c r="B482" s="4"/>
      <c r="C482" s="4"/>
      <c r="D482" s="4"/>
      <c r="E482" s="4"/>
    </row>
    <row r="483" spans="2:5" x14ac:dyDescent="0.2">
      <c r="B483" s="4"/>
      <c r="C483" s="4"/>
      <c r="D483" s="4"/>
      <c r="E483" s="4"/>
    </row>
    <row r="484" spans="2:5" x14ac:dyDescent="0.2">
      <c r="B484" s="4"/>
      <c r="C484" s="4"/>
      <c r="D484" s="4"/>
      <c r="E484" s="4"/>
    </row>
    <row r="485" spans="2:5" x14ac:dyDescent="0.2">
      <c r="B485" s="4"/>
      <c r="C485" s="4"/>
      <c r="D485" s="4"/>
      <c r="E485" s="4"/>
    </row>
    <row r="486" spans="2:5" x14ac:dyDescent="0.2">
      <c r="B486" s="4"/>
      <c r="C486" s="4"/>
      <c r="D486" s="4"/>
      <c r="E486" s="4"/>
    </row>
    <row r="487" spans="2:5" x14ac:dyDescent="0.2">
      <c r="B487" s="4"/>
      <c r="C487" s="4"/>
      <c r="D487" s="4"/>
      <c r="E487" s="4"/>
    </row>
    <row r="488" spans="2:5" x14ac:dyDescent="0.2">
      <c r="B488" s="4"/>
      <c r="C488" s="4"/>
      <c r="D488" s="4"/>
      <c r="E488" s="4"/>
    </row>
    <row r="489" spans="2:5" x14ac:dyDescent="0.2">
      <c r="B489" s="4"/>
      <c r="C489" s="4"/>
      <c r="D489" s="4"/>
      <c r="E489" s="4"/>
    </row>
    <row r="490" spans="2:5" x14ac:dyDescent="0.2">
      <c r="B490" s="4"/>
      <c r="C490" s="4"/>
      <c r="D490" s="4"/>
      <c r="E490" s="4"/>
    </row>
    <row r="491" spans="2:5" x14ac:dyDescent="0.2">
      <c r="B491" s="4"/>
      <c r="C491" s="4"/>
      <c r="D491" s="4"/>
      <c r="E491" s="4"/>
    </row>
    <row r="492" spans="2:5" x14ac:dyDescent="0.2">
      <c r="B492" s="4"/>
      <c r="C492" s="4"/>
      <c r="D492" s="4"/>
      <c r="E492" s="4"/>
    </row>
    <row r="493" spans="2:5" x14ac:dyDescent="0.2">
      <c r="B493" s="4"/>
      <c r="C493" s="4"/>
      <c r="D493" s="4"/>
      <c r="E493" s="4"/>
    </row>
    <row r="494" spans="2:5" x14ac:dyDescent="0.2">
      <c r="B494" s="4"/>
      <c r="C494" s="4"/>
      <c r="D494" s="4"/>
      <c r="E494" s="4"/>
    </row>
    <row r="495" spans="2:5" x14ac:dyDescent="0.2">
      <c r="B495" s="4"/>
      <c r="C495" s="4"/>
      <c r="D495" s="4"/>
      <c r="E495" s="4"/>
    </row>
    <row r="496" spans="2:5" x14ac:dyDescent="0.2">
      <c r="B496" s="4"/>
      <c r="C496" s="4"/>
      <c r="D496" s="4"/>
      <c r="E496" s="4"/>
    </row>
    <row r="497" spans="2:5" x14ac:dyDescent="0.2">
      <c r="B497" s="4"/>
      <c r="C497" s="4"/>
      <c r="D497" s="4"/>
      <c r="E497" s="4"/>
    </row>
    <row r="498" spans="2:5" x14ac:dyDescent="0.2">
      <c r="B498" s="4"/>
      <c r="C498" s="4"/>
      <c r="D498" s="4"/>
      <c r="E498" s="4"/>
    </row>
    <row r="499" spans="2:5" x14ac:dyDescent="0.2">
      <c r="B499" s="4"/>
      <c r="C499" s="4"/>
      <c r="D499" s="4"/>
      <c r="E499" s="4"/>
    </row>
    <row r="500" spans="2:5" x14ac:dyDescent="0.2">
      <c r="B500" s="4"/>
      <c r="C500" s="4"/>
      <c r="D500" s="4"/>
      <c r="E500" s="4"/>
    </row>
    <row r="501" spans="2:5" x14ac:dyDescent="0.2">
      <c r="B501" s="4"/>
      <c r="C501" s="4"/>
      <c r="D501" s="4"/>
      <c r="E501" s="4"/>
    </row>
    <row r="502" spans="2:5" x14ac:dyDescent="0.2">
      <c r="B502" s="4"/>
      <c r="C502" s="4"/>
      <c r="D502" s="4"/>
      <c r="E502" s="4"/>
    </row>
    <row r="503" spans="2:5" x14ac:dyDescent="0.2">
      <c r="B503" s="4"/>
      <c r="C503" s="4"/>
      <c r="D503" s="4"/>
      <c r="E503" s="4"/>
    </row>
    <row r="504" spans="2:5" x14ac:dyDescent="0.2">
      <c r="B504" s="4"/>
      <c r="C504" s="4"/>
      <c r="D504" s="4"/>
      <c r="E504" s="4"/>
    </row>
  </sheetData>
  <mergeCells count="73">
    <mergeCell ref="A27:B30"/>
    <mergeCell ref="A36:B36"/>
    <mergeCell ref="A42:B45"/>
    <mergeCell ref="A31:B31"/>
    <mergeCell ref="A26:B26"/>
    <mergeCell ref="A2:G4"/>
    <mergeCell ref="H2:Y4"/>
    <mergeCell ref="J9:M9"/>
    <mergeCell ref="F8:I9"/>
    <mergeCell ref="H10:H11"/>
    <mergeCell ref="I10:I11"/>
    <mergeCell ref="J10:J11"/>
    <mergeCell ref="K10:K11"/>
    <mergeCell ref="N10:N11"/>
    <mergeCell ref="U10:U11"/>
    <mergeCell ref="P10:P11"/>
    <mergeCell ref="D6:X6"/>
    <mergeCell ref="V10:V11"/>
    <mergeCell ref="S10:S11"/>
    <mergeCell ref="Y10:Y11"/>
    <mergeCell ref="M10:M11"/>
    <mergeCell ref="F7:X7"/>
    <mergeCell ref="X8:X9"/>
    <mergeCell ref="J8:W8"/>
    <mergeCell ref="A21:B21"/>
    <mergeCell ref="C6:C11"/>
    <mergeCell ref="A16:B16"/>
    <mergeCell ref="A17:B20"/>
    <mergeCell ref="F10:F11"/>
    <mergeCell ref="D7:E9"/>
    <mergeCell ref="A12:B15"/>
    <mergeCell ref="X10:X11"/>
    <mergeCell ref="A6:B11"/>
    <mergeCell ref="E10:E11"/>
    <mergeCell ref="G10:G11"/>
    <mergeCell ref="N9:W9"/>
    <mergeCell ref="O10:O11"/>
    <mergeCell ref="I81:L81"/>
    <mergeCell ref="O74:W74"/>
    <mergeCell ref="J77:R77"/>
    <mergeCell ref="L10:L11"/>
    <mergeCell ref="R10:R11"/>
    <mergeCell ref="W10:W11"/>
    <mergeCell ref="Q10:Q11"/>
    <mergeCell ref="T10:T11"/>
    <mergeCell ref="C96:Y96"/>
    <mergeCell ref="A96:B96"/>
    <mergeCell ref="A97:B97"/>
    <mergeCell ref="A98:B98"/>
    <mergeCell ref="A99:B99"/>
    <mergeCell ref="A100:B100"/>
    <mergeCell ref="A101:B101"/>
    <mergeCell ref="C97:Y97"/>
    <mergeCell ref="C98:Y98"/>
    <mergeCell ref="C99:Y99"/>
    <mergeCell ref="C100:Y100"/>
    <mergeCell ref="C101:Y101"/>
    <mergeCell ref="D10:D11"/>
    <mergeCell ref="A62:B66"/>
    <mergeCell ref="M79:R79"/>
    <mergeCell ref="E78:J78"/>
    <mergeCell ref="A74:B74"/>
    <mergeCell ref="A77:E77"/>
    <mergeCell ref="A72:B72"/>
    <mergeCell ref="A73:B73"/>
    <mergeCell ref="A57:B60"/>
    <mergeCell ref="A71:B71"/>
    <mergeCell ref="A67:B70"/>
    <mergeCell ref="A22:B25"/>
    <mergeCell ref="A47:B50"/>
    <mergeCell ref="A52:B55"/>
    <mergeCell ref="A32:B35"/>
    <mergeCell ref="A37:B40"/>
  </mergeCells>
  <phoneticPr fontId="1" type="noConversion"/>
  <printOptions horizontalCentered="1" verticalCentered="1"/>
  <pageMargins left="0.19685039370078741" right="0.19685039370078741" top="3.937007874015748E-2" bottom="0" header="0" footer="0"/>
  <pageSetup scale="50" fitToHeight="0" orientation="landscape" r:id="rId1"/>
  <headerFooter alignWithMargins="0">
    <oddHeader xml:space="preserve">&amp;C
</oddHeader>
  </headerFooter>
  <rowBreaks count="1" manualBreakCount="1">
    <brk id="6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7" workbookViewId="0">
      <selection activeCell="E8" sqref="E8"/>
    </sheetView>
  </sheetViews>
  <sheetFormatPr baseColWidth="10" defaultRowHeight="12.75" x14ac:dyDescent="0.2"/>
  <cols>
    <col min="1" max="1" width="11.42578125" style="16"/>
    <col min="2" max="2" width="95.28515625" style="32" customWidth="1"/>
    <col min="3" max="16384" width="11.42578125" style="16"/>
  </cols>
  <sheetData>
    <row r="1" spans="1:2" ht="31.5" customHeight="1" x14ac:dyDescent="0.2">
      <c r="A1" s="29" t="s">
        <v>37</v>
      </c>
      <c r="B1" s="30" t="s">
        <v>38</v>
      </c>
    </row>
    <row r="2" spans="1:2" ht="49.5" customHeight="1" x14ac:dyDescent="0.2">
      <c r="A2" s="29" t="s">
        <v>39</v>
      </c>
      <c r="B2" s="30" t="s">
        <v>40</v>
      </c>
    </row>
    <row r="3" spans="1:2" ht="27.75" customHeight="1" x14ac:dyDescent="0.2">
      <c r="A3" s="31"/>
      <c r="B3" s="30" t="s">
        <v>62</v>
      </c>
    </row>
    <row r="4" spans="1:2" ht="55.5" customHeight="1" x14ac:dyDescent="0.2">
      <c r="A4" s="29" t="s">
        <v>41</v>
      </c>
      <c r="B4" s="30" t="s">
        <v>42</v>
      </c>
    </row>
    <row r="5" spans="1:2" ht="75.75" customHeight="1" x14ac:dyDescent="0.2">
      <c r="A5" s="29" t="s">
        <v>43</v>
      </c>
      <c r="B5" s="30" t="s">
        <v>44</v>
      </c>
    </row>
    <row r="6" spans="1:2" ht="41.25" customHeight="1" x14ac:dyDescent="0.2">
      <c r="A6" s="29" t="s">
        <v>45</v>
      </c>
      <c r="B6" s="30" t="s">
        <v>46</v>
      </c>
    </row>
    <row r="7" spans="1:2" ht="40.5" customHeight="1" x14ac:dyDescent="0.2">
      <c r="A7" s="29"/>
      <c r="B7" s="33" t="s">
        <v>47</v>
      </c>
    </row>
    <row r="8" spans="1:2" ht="165" customHeight="1" x14ac:dyDescent="0.2">
      <c r="A8" s="29"/>
      <c r="B8" s="30" t="s">
        <v>89</v>
      </c>
    </row>
    <row r="9" spans="1:2" ht="81.75" customHeight="1" x14ac:dyDescent="0.2">
      <c r="A9" s="29" t="s">
        <v>48</v>
      </c>
      <c r="B9" s="30" t="s">
        <v>49</v>
      </c>
    </row>
    <row r="10" spans="1:2" ht="58.5" customHeight="1" x14ac:dyDescent="0.2">
      <c r="A10" s="29" t="s">
        <v>50</v>
      </c>
      <c r="B10" s="30" t="s">
        <v>58</v>
      </c>
    </row>
    <row r="11" spans="1:2" ht="59.25" customHeight="1" x14ac:dyDescent="0.2">
      <c r="A11" s="29" t="s">
        <v>51</v>
      </c>
      <c r="B11" s="34" t="s">
        <v>59</v>
      </c>
    </row>
    <row r="12" spans="1:2" ht="62.25" customHeight="1" x14ac:dyDescent="0.2">
      <c r="A12" s="29" t="s">
        <v>52</v>
      </c>
      <c r="B12" s="34" t="s">
        <v>60</v>
      </c>
    </row>
    <row r="13" spans="1:2" ht="75" customHeight="1" x14ac:dyDescent="0.2">
      <c r="A13" s="29" t="s">
        <v>53</v>
      </c>
      <c r="B13" s="30" t="s">
        <v>61</v>
      </c>
    </row>
    <row r="14" spans="1:2" ht="46.5" customHeight="1" x14ac:dyDescent="0.2">
      <c r="A14" s="29" t="s">
        <v>54</v>
      </c>
      <c r="B14" s="30" t="s">
        <v>55</v>
      </c>
    </row>
    <row r="15" spans="1:2" ht="12" customHeight="1" x14ac:dyDescent="0.2">
      <c r="A15" s="29" t="s">
        <v>56</v>
      </c>
      <c r="B15" s="30" t="s">
        <v>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Aspectos ambientales totales</vt:lpstr>
      <vt:lpstr>CRITERIOS </vt:lpstr>
      <vt:lpstr>'Aspectos ambientales totales'!Títulos_a_imprimir</vt:lpstr>
    </vt:vector>
  </TitlesOfParts>
  <Company>Instituto Tecnologico de Colima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Diaz</dc:creator>
  <cp:lastModifiedBy>HP</cp:lastModifiedBy>
  <cp:lastPrinted>2017-05-23T20:41:14Z</cp:lastPrinted>
  <dcterms:created xsi:type="dcterms:W3CDTF">2007-06-09T17:24:06Z</dcterms:created>
  <dcterms:modified xsi:type="dcterms:W3CDTF">2022-01-19T18:36:39Z</dcterms:modified>
</cp:coreProperties>
</file>